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Y:\Project\M500205_Bijdrage_Emissieregistratie\Data\Taakgroep verkeer\2023\Methoderapport\"/>
    </mc:Choice>
  </mc:AlternateContent>
  <xr:revisionPtr revIDLastSave="0" documentId="13_ncr:1_{ADD1CE4E-4C9C-4DFB-9C35-570796F353A9}" xr6:coauthVersionLast="47" xr6:coauthVersionMax="47" xr10:uidLastSave="{00000000-0000-0000-0000-000000000000}"/>
  <bookViews>
    <workbookView xWindow="28680" yWindow="-120" windowWidth="29040" windowHeight="15990" xr2:uid="{00000000-000D-0000-FFFF-FFFF00000000}"/>
  </bookViews>
  <sheets>
    <sheet name="Contents" sheetId="1" r:id="rId1"/>
    <sheet name="Disclaimer" sheetId="75" r:id="rId2"/>
    <sheet name="2.1" sheetId="2" r:id="rId3"/>
    <sheet name="2.2" sheetId="3" r:id="rId4"/>
    <sheet name="2.3" sheetId="4" r:id="rId5"/>
    <sheet name="2.4" sheetId="5" r:id="rId6"/>
    <sheet name="2.5" sheetId="6" r:id="rId7"/>
    <sheet name="2.6" sheetId="7" r:id="rId8"/>
    <sheet name="2.7" sheetId="8" r:id="rId9"/>
    <sheet name="2.8" sheetId="74" r:id="rId10"/>
    <sheet name="2.9" sheetId="126" r:id="rId11"/>
    <sheet name="3.1" sheetId="9" r:id="rId12"/>
    <sheet name="3.2" sheetId="12" r:id="rId13"/>
    <sheet name="3.3" sheetId="13" r:id="rId14"/>
    <sheet name="3.4" sheetId="14" r:id="rId15"/>
    <sheet name="3.5" sheetId="15" r:id="rId16"/>
    <sheet name="3.6" sheetId="16" r:id="rId17"/>
    <sheet name="3.7" sheetId="17" r:id="rId18"/>
    <sheet name="3.8" sheetId="18" r:id="rId19"/>
    <sheet name="3.9" sheetId="19" r:id="rId20"/>
    <sheet name="3.10" sheetId="20" r:id="rId21"/>
    <sheet name="3.11" sheetId="125" r:id="rId22"/>
    <sheet name="3.12" sheetId="102" r:id="rId23"/>
    <sheet name="3.13" sheetId="23" r:id="rId24"/>
    <sheet name="3.14" sheetId="24" r:id="rId25"/>
    <sheet name="3.15" sheetId="129" r:id="rId26"/>
    <sheet name="4.1" sheetId="25" r:id="rId27"/>
    <sheet name="4.2" sheetId="26" r:id="rId28"/>
    <sheet name="4.3" sheetId="27" r:id="rId29"/>
    <sheet name="5.1" sheetId="103" r:id="rId30"/>
    <sheet name="5.2" sheetId="104" r:id="rId31"/>
    <sheet name="5.3" sheetId="105" r:id="rId32"/>
    <sheet name="5.4" sheetId="106" r:id="rId33"/>
    <sheet name="5.5" sheetId="107" r:id="rId34"/>
    <sheet name="5.6" sheetId="108" r:id="rId35"/>
    <sheet name="5.7" sheetId="109" r:id="rId36"/>
    <sheet name="5.8" sheetId="110" r:id="rId37"/>
    <sheet name="6.1" sheetId="111" r:id="rId38"/>
    <sheet name="6.2" sheetId="112" r:id="rId39"/>
    <sheet name="6.3" sheetId="113" r:id="rId40"/>
    <sheet name="7.1" sheetId="114" r:id="rId41"/>
    <sheet name="7.2" sheetId="115" r:id="rId42"/>
    <sheet name="7.3" sheetId="116" r:id="rId43"/>
    <sheet name="7.4" sheetId="117" r:id="rId44"/>
    <sheet name="7.5" sheetId="118" r:id="rId45"/>
    <sheet name="7.6" sheetId="119" r:id="rId46"/>
    <sheet name="7.7" sheetId="120" r:id="rId47"/>
    <sheet name="7.8" sheetId="121" r:id="rId48"/>
    <sheet name="7.9" sheetId="122" r:id="rId49"/>
    <sheet name="7.10" sheetId="123" r:id="rId50"/>
    <sheet name="7.11" sheetId="124" r:id="rId51"/>
    <sheet name="8.1" sheetId="78" r:id="rId52"/>
    <sheet name="8.2" sheetId="79" r:id="rId53"/>
    <sheet name="8.3" sheetId="80" r:id="rId54"/>
    <sheet name="8.4" sheetId="81" r:id="rId55"/>
    <sheet name="8.5" sheetId="82" r:id="rId56"/>
    <sheet name="8.6" sheetId="83" r:id="rId57"/>
    <sheet name="8.7" sheetId="84" r:id="rId58"/>
    <sheet name="8.8" sheetId="85" r:id="rId59"/>
    <sheet name="8.9" sheetId="86" r:id="rId60"/>
    <sheet name="8.10" sheetId="87" r:id="rId61"/>
    <sheet name="8.11" sheetId="88" r:id="rId62"/>
    <sheet name="8.12" sheetId="89" r:id="rId63"/>
    <sheet name="8.13" sheetId="90" r:id="rId64"/>
    <sheet name="8.14" sheetId="91" r:id="rId65"/>
    <sheet name="9.1" sheetId="92" r:id="rId66"/>
    <sheet name="9.2" sheetId="93" r:id="rId67"/>
    <sheet name="9.3" sheetId="94" r:id="rId68"/>
    <sheet name="9.4" sheetId="95" r:id="rId69"/>
    <sheet name="9.5" sheetId="96" r:id="rId70"/>
    <sheet name="9.6" sheetId="97" r:id="rId71"/>
    <sheet name="9.7" sheetId="98" r:id="rId72"/>
    <sheet name="9.8" sheetId="99" r:id="rId73"/>
    <sheet name="9.9" sheetId="100" r:id="rId74"/>
    <sheet name="9.10" sheetId="101" r:id="rId75"/>
    <sheet name="9.11" sheetId="128" r:id="rId76"/>
  </sheets>
  <definedNames>
    <definedName name="\i">#N/A</definedName>
    <definedName name="\v">#N/A</definedName>
    <definedName name="_xlnm._FilterDatabase" localSheetId="56" hidden="1">'8.6'!#REF!</definedName>
    <definedName name="_xlnm._FilterDatabase" localSheetId="74" hidden="1">'9.10'!$A$3:$D$25</definedName>
    <definedName name="_xlnm._FilterDatabase" localSheetId="75" hidden="1">'9.11'!$A$3:$D$25</definedName>
    <definedName name="_ftn1" localSheetId="10">'2.9'!#REF!</definedName>
    <definedName name="_ftnref1" localSheetId="10">'2.9'!$B$46</definedName>
    <definedName name="SF_Verkeer" localSheetId="21">#REF!</definedName>
    <definedName name="SF_Verkeer">#REF!</definedName>
    <definedName name="Table_8.12_Implied_emission_factors_of_ground_service_equipment_at_Dutch_airports__g_kg_diesel" localSheetId="21">#REF!</definedName>
    <definedName name="Table_8.12_Implied_emission_factors_of_ground_service_equipment_at_Dutch_airports__g_kg_dies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0" i="16" l="1"/>
  <c r="D89" i="16"/>
  <c r="D88" i="16"/>
  <c r="D87" i="16"/>
  <c r="D86" i="16"/>
  <c r="D85" i="16"/>
  <c r="D84" i="16"/>
  <c r="D83" i="16"/>
  <c r="D82" i="16"/>
  <c r="D81" i="16"/>
  <c r="D80" i="16"/>
  <c r="D79" i="16"/>
  <c r="D78" i="16"/>
  <c r="D77" i="16"/>
  <c r="D76" i="16"/>
  <c r="D75" i="16"/>
  <c r="D74" i="16"/>
  <c r="D73" i="16"/>
  <c r="D72" i="16"/>
  <c r="D71" i="16"/>
  <c r="D70" i="16"/>
  <c r="D69" i="16"/>
  <c r="D68" i="16"/>
  <c r="D67" i="16"/>
  <c r="D66" i="16"/>
  <c r="D65" i="16"/>
  <c r="D64" i="16"/>
  <c r="D63" i="16"/>
  <c r="D62" i="16"/>
  <c r="D61" i="16"/>
  <c r="C89" i="16"/>
  <c r="C88" i="16"/>
  <c r="C87" i="16"/>
  <c r="C86" i="16"/>
  <c r="C85" i="16"/>
  <c r="C84" i="16"/>
  <c r="C83" i="16"/>
  <c r="C82" i="16"/>
  <c r="C81" i="16"/>
  <c r="C80" i="16"/>
  <c r="C79" i="16"/>
  <c r="C78" i="16"/>
  <c r="C77" i="16"/>
  <c r="C76" i="16"/>
  <c r="C75" i="16"/>
  <c r="C74" i="16"/>
  <c r="C73" i="16"/>
  <c r="C72" i="16"/>
  <c r="C71" i="16"/>
  <c r="C70" i="16"/>
  <c r="C69" i="16"/>
  <c r="C68" i="16"/>
  <c r="C67" i="16"/>
  <c r="C66" i="16"/>
  <c r="C65" i="16"/>
  <c r="C64" i="16"/>
  <c r="C63" i="16"/>
  <c r="C62" i="16"/>
  <c r="C61" i="16"/>
  <c r="C90" i="16"/>
  <c r="I122" i="16"/>
  <c r="I123" i="16"/>
  <c r="I124" i="16"/>
  <c r="I105" i="16"/>
  <c r="I106" i="16"/>
  <c r="I107" i="16"/>
  <c r="I108" i="16"/>
  <c r="I109" i="16"/>
  <c r="I110" i="16"/>
  <c r="I111" i="16"/>
  <c r="I112" i="16"/>
  <c r="I113" i="16"/>
  <c r="I114" i="16"/>
  <c r="I115" i="16"/>
  <c r="I116" i="16"/>
  <c r="I117" i="16"/>
  <c r="I118" i="16"/>
  <c r="I119" i="16"/>
  <c r="I120" i="16"/>
  <c r="I121" i="16"/>
  <c r="B14" i="1" l="1"/>
  <c r="V41" i="1"/>
  <c r="V40" i="1"/>
  <c r="B43" i="1"/>
  <c r="B42" i="1"/>
  <c r="V39" i="1"/>
  <c r="V20" i="1"/>
  <c r="V19" i="1"/>
  <c r="B12" i="85"/>
  <c r="B30" i="1" l="1"/>
  <c r="B29" i="1"/>
  <c r="B28" i="1"/>
  <c r="B27" i="1"/>
  <c r="V5" i="1"/>
  <c r="L41" i="1"/>
  <c r="B11" i="1"/>
  <c r="AI6" i="113" l="1"/>
  <c r="AH6" i="113"/>
  <c r="E39" i="25" l="1"/>
  <c r="H39" i="25"/>
  <c r="H38" i="25"/>
  <c r="H37" i="25"/>
  <c r="H36" i="25"/>
  <c r="H35" i="25"/>
  <c r="H34" i="25"/>
  <c r="H33" i="25"/>
  <c r="H32" i="25"/>
  <c r="H31" i="25"/>
  <c r="H30" i="25"/>
  <c r="H29" i="25"/>
  <c r="H28" i="25"/>
  <c r="H27" i="25"/>
  <c r="H26" i="25"/>
  <c r="H25" i="25"/>
  <c r="H24" i="25"/>
  <c r="H23" i="25"/>
  <c r="H22" i="25"/>
  <c r="H21" i="25"/>
  <c r="H20" i="25"/>
  <c r="H19" i="25"/>
  <c r="H18" i="25"/>
  <c r="H17" i="25"/>
  <c r="H16" i="25"/>
  <c r="H15" i="25"/>
  <c r="H14" i="25"/>
  <c r="H13" i="25"/>
  <c r="H12" i="25"/>
  <c r="H11" i="25"/>
  <c r="H10" i="25"/>
  <c r="H9" i="25"/>
  <c r="H8" i="25"/>
  <c r="L17" i="8" l="1"/>
  <c r="L16" i="8"/>
  <c r="L15" i="8"/>
  <c r="L14" i="8"/>
  <c r="L13" i="8"/>
  <c r="L12" i="8"/>
  <c r="L11" i="8"/>
  <c r="L10" i="8"/>
  <c r="L9" i="8"/>
  <c r="L8" i="8"/>
  <c r="L7" i="8"/>
  <c r="L6" i="8"/>
  <c r="L18" i="8"/>
  <c r="I20" i="8"/>
  <c r="I19" i="8"/>
  <c r="I18" i="8"/>
  <c r="I17" i="8"/>
  <c r="I16" i="8"/>
  <c r="I15" i="8"/>
  <c r="I14" i="8"/>
  <c r="I13" i="8"/>
  <c r="I12" i="8"/>
  <c r="I11" i="8"/>
  <c r="I10" i="8"/>
  <c r="I9" i="8"/>
  <c r="I8" i="8"/>
  <c r="I7" i="8"/>
  <c r="I6" i="8"/>
  <c r="I21" i="8"/>
  <c r="S37" i="8"/>
  <c r="T37" i="8"/>
  <c r="T36" i="8"/>
  <c r="T35" i="8"/>
  <c r="T34" i="8"/>
  <c r="T33" i="8"/>
  <c r="T32" i="8"/>
  <c r="T31" i="8"/>
  <c r="T30" i="8"/>
  <c r="T29" i="8"/>
  <c r="T28" i="8"/>
  <c r="T27" i="8"/>
  <c r="T26" i="8"/>
  <c r="T25" i="8"/>
  <c r="T24" i="8"/>
  <c r="T23" i="8"/>
  <c r="T22" i="8"/>
  <c r="T21" i="8"/>
  <c r="T20" i="8"/>
  <c r="T19" i="8"/>
  <c r="S36" i="8"/>
  <c r="S35" i="8"/>
  <c r="S34" i="8"/>
  <c r="S33" i="8"/>
  <c r="S32" i="8"/>
  <c r="S31" i="8"/>
  <c r="S30" i="8"/>
  <c r="S29" i="8"/>
  <c r="S28" i="8"/>
  <c r="S27" i="8"/>
  <c r="S26" i="8"/>
  <c r="S25" i="8"/>
  <c r="S24" i="8"/>
  <c r="S23" i="8"/>
  <c r="S22" i="8"/>
  <c r="D12" i="3"/>
  <c r="F37" i="8"/>
  <c r="E37" i="8"/>
  <c r="D37" i="8"/>
  <c r="D36" i="8"/>
  <c r="D35" i="8"/>
  <c r="D34" i="8"/>
  <c r="D33" i="8"/>
  <c r="D32" i="8"/>
  <c r="D31" i="8"/>
  <c r="D30" i="8"/>
  <c r="D29" i="8"/>
  <c r="D28" i="8"/>
  <c r="D27" i="8"/>
  <c r="D26" i="8"/>
  <c r="D25" i="8"/>
  <c r="D24" i="8"/>
  <c r="D23" i="8"/>
  <c r="G37" i="8"/>
  <c r="G36" i="8"/>
  <c r="G35" i="8"/>
  <c r="G34" i="8"/>
  <c r="G33" i="8"/>
  <c r="G32" i="8"/>
  <c r="G31" i="8"/>
  <c r="G30" i="8"/>
  <c r="G29" i="8"/>
  <c r="G28" i="8"/>
  <c r="G27" i="8"/>
  <c r="G26" i="8"/>
  <c r="G25" i="8"/>
  <c r="G24" i="8"/>
  <c r="G23" i="8"/>
  <c r="G22" i="8"/>
  <c r="G21" i="8"/>
  <c r="G20" i="8"/>
  <c r="G19"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E7" i="8"/>
  <c r="E8" i="8"/>
  <c r="E9" i="8"/>
  <c r="E11" i="8"/>
  <c r="E12" i="8"/>
  <c r="E13" i="8"/>
  <c r="E14" i="8"/>
  <c r="E15" i="8"/>
  <c r="E16" i="8"/>
  <c r="E17" i="8"/>
  <c r="E18" i="8"/>
  <c r="E19" i="8"/>
  <c r="E20" i="8"/>
  <c r="E21" i="8"/>
  <c r="E22" i="8"/>
  <c r="E23" i="8"/>
  <c r="E24" i="8"/>
  <c r="E25" i="8"/>
  <c r="E26" i="8"/>
  <c r="E27" i="8"/>
  <c r="E28" i="8"/>
  <c r="E29" i="8"/>
  <c r="E30" i="8"/>
  <c r="E31" i="8"/>
  <c r="E32" i="8"/>
  <c r="E33" i="8"/>
  <c r="E34" i="8"/>
  <c r="E35" i="8"/>
  <c r="E36" i="8"/>
  <c r="F6" i="8"/>
  <c r="E6" i="8"/>
  <c r="D22" i="8"/>
  <c r="B37" i="8"/>
  <c r="C37" i="8"/>
  <c r="B7" i="8"/>
  <c r="C7" i="8"/>
  <c r="B8" i="8"/>
  <c r="C8" i="8"/>
  <c r="B9" i="8"/>
  <c r="C9" i="8"/>
  <c r="B10" i="8"/>
  <c r="C10" i="8"/>
  <c r="B11" i="8"/>
  <c r="C11" i="8"/>
  <c r="B12" i="8"/>
  <c r="C12" i="8"/>
  <c r="C13" i="8"/>
  <c r="B14" i="8"/>
  <c r="C14" i="8"/>
  <c r="B15" i="8"/>
  <c r="C15" i="8"/>
  <c r="B16" i="8"/>
  <c r="C16" i="8"/>
  <c r="B17" i="8"/>
  <c r="C17" i="8"/>
  <c r="B18" i="8"/>
  <c r="C18" i="8"/>
  <c r="B19" i="8"/>
  <c r="C19" i="8"/>
  <c r="B20" i="8"/>
  <c r="C20" i="8"/>
  <c r="B21" i="8"/>
  <c r="C21" i="8"/>
  <c r="B22" i="8"/>
  <c r="C22" i="8"/>
  <c r="B23" i="8"/>
  <c r="C23" i="8"/>
  <c r="B24" i="8"/>
  <c r="C24" i="8"/>
  <c r="B25" i="8"/>
  <c r="C25" i="8"/>
  <c r="B26" i="8"/>
  <c r="C26" i="8"/>
  <c r="B27" i="8"/>
  <c r="C27" i="8"/>
  <c r="B28" i="8"/>
  <c r="C28" i="8"/>
  <c r="B29" i="8"/>
  <c r="C29" i="8"/>
  <c r="B30" i="8"/>
  <c r="C30" i="8"/>
  <c r="B31" i="8"/>
  <c r="C31" i="8"/>
  <c r="B32" i="8"/>
  <c r="C32" i="8"/>
  <c r="B33" i="8"/>
  <c r="C33" i="8"/>
  <c r="B34" i="8"/>
  <c r="C34" i="8"/>
  <c r="B35" i="8"/>
  <c r="C35" i="8"/>
  <c r="B36" i="8"/>
  <c r="C36" i="8"/>
  <c r="C6" i="8"/>
  <c r="B38" i="1"/>
  <c r="B6" i="8" l="1"/>
  <c r="E10" i="8"/>
  <c r="B13" i="8"/>
  <c r="V6" i="1" l="1"/>
  <c r="V7" i="1"/>
  <c r="V8" i="1"/>
  <c r="L42" i="1"/>
  <c r="L40" i="1"/>
  <c r="L39" i="1"/>
  <c r="L38" i="1"/>
  <c r="L37" i="1"/>
  <c r="L36" i="1"/>
  <c r="L35" i="1"/>
  <c r="L34" i="1"/>
  <c r="L33" i="1"/>
  <c r="L32" i="1"/>
  <c r="L31" i="1"/>
  <c r="L30" i="1"/>
  <c r="L29" i="1"/>
  <c r="L28" i="1"/>
  <c r="L27" i="1"/>
  <c r="L26" i="1"/>
  <c r="L23" i="1"/>
  <c r="L22" i="1"/>
  <c r="L21" i="1"/>
  <c r="L18" i="1"/>
  <c r="L17" i="1"/>
  <c r="L16" i="1"/>
  <c r="L15" i="1"/>
  <c r="L14" i="1"/>
  <c r="L13" i="1"/>
  <c r="L12" i="1"/>
  <c r="L11" i="1"/>
  <c r="B39" i="1" l="1"/>
  <c r="V38" i="1" l="1"/>
  <c r="V37" i="1"/>
  <c r="V36" i="1"/>
  <c r="V35" i="1"/>
  <c r="V34" i="1"/>
  <c r="V33" i="1"/>
  <c r="V32" i="1"/>
  <c r="V31" i="1"/>
  <c r="V30" i="1"/>
  <c r="V29" i="1"/>
  <c r="V26" i="1"/>
  <c r="V25" i="1"/>
  <c r="V24" i="1"/>
  <c r="V23" i="1"/>
  <c r="V22" i="1"/>
  <c r="V21" i="1"/>
  <c r="V18" i="1"/>
  <c r="V17" i="1"/>
  <c r="V16" i="1"/>
  <c r="V15" i="1"/>
  <c r="V14" i="1"/>
  <c r="V13" i="1"/>
  <c r="V12" i="1"/>
  <c r="V11" i="1"/>
  <c r="B37" i="1" l="1"/>
  <c r="B35" i="1"/>
  <c r="B36" i="1"/>
  <c r="B34" i="1"/>
  <c r="B13" i="1" l="1"/>
  <c r="B7" i="1"/>
  <c r="L8" i="1" l="1"/>
  <c r="L7" i="1"/>
  <c r="L6" i="1"/>
  <c r="B41" i="1"/>
  <c r="B40" i="1"/>
  <c r="B33" i="1"/>
  <c r="B32" i="1"/>
  <c r="B31" i="1"/>
  <c r="B26" i="1" l="1"/>
  <c r="B25" i="1"/>
  <c r="B24" i="1"/>
  <c r="B20" i="1" l="1"/>
  <c r="B23" i="1"/>
  <c r="B22" i="1"/>
  <c r="B21" i="1"/>
  <c r="B19" i="1"/>
  <c r="B18" i="1"/>
  <c r="B17" i="1"/>
  <c r="B10" i="1"/>
  <c r="B12" i="1"/>
  <c r="B9" i="1"/>
  <c r="B8" i="1"/>
  <c r="B6" i="1"/>
</calcChain>
</file>

<file path=xl/sharedStrings.xml><?xml version="1.0" encoding="utf-8"?>
<sst xmlns="http://schemas.openxmlformats.org/spreadsheetml/2006/main" count="7989" uniqueCount="2275">
  <si>
    <t>Set of tables of the methods report for calculating the emissions of transport in the Netherlands</t>
  </si>
  <si>
    <t>Greenhouse gas emissions</t>
  </si>
  <si>
    <t>To table of contents</t>
  </si>
  <si>
    <t>Table 2.1 Energy consumption data for greenhouse gas emission calculations</t>
  </si>
  <si>
    <t>Data source</t>
  </si>
  <si>
    <t>CRF category</t>
  </si>
  <si>
    <t>PJ</t>
  </si>
  <si>
    <t>Road transportation</t>
  </si>
  <si>
    <t>Petrol</t>
  </si>
  <si>
    <t>1A3b</t>
  </si>
  <si>
    <t>o.w. biopetrol</t>
  </si>
  <si>
    <t>Diesel fuel</t>
  </si>
  <si>
    <t>NEH</t>
  </si>
  <si>
    <t>o.w. biodiesel</t>
  </si>
  <si>
    <t>LPG</t>
  </si>
  <si>
    <t>CNG/LNG</t>
  </si>
  <si>
    <t>o.w. biogas</t>
  </si>
  <si>
    <t>no data available</t>
  </si>
  <si>
    <t>Mobile machinery</t>
  </si>
  <si>
    <t>Agriculture, petrol</t>
  </si>
  <si>
    <t>ER</t>
  </si>
  <si>
    <t>1A4cii</t>
  </si>
  <si>
    <t>Agriculture, diesel</t>
  </si>
  <si>
    <t>ER ==&gt; NEH</t>
  </si>
  <si>
    <t>Building sector, petrol</t>
  </si>
  <si>
    <t>1A2gvii</t>
  </si>
  <si>
    <t>Building sector, diesel</t>
  </si>
  <si>
    <t>Manufacturing industry, diesel</t>
  </si>
  <si>
    <t>Manufacturing industry, LPG</t>
  </si>
  <si>
    <t>Households, petrol</t>
  </si>
  <si>
    <t>1A4bii</t>
  </si>
  <si>
    <t>Other sectors, petrol</t>
  </si>
  <si>
    <t>1A4aii</t>
  </si>
  <si>
    <t>Other sectors, diesel</t>
  </si>
  <si>
    <t>Recreational boat traffic</t>
  </si>
  <si>
    <t>1A3d</t>
  </si>
  <si>
    <t>Diesel</t>
  </si>
  <si>
    <t>Railways</t>
  </si>
  <si>
    <t>1A3c</t>
  </si>
  <si>
    <t>Military Activities</t>
  </si>
  <si>
    <t>Aircraft, jet fuel</t>
  </si>
  <si>
    <t>1A5b</t>
  </si>
  <si>
    <t>Ships, mgo (diesel fuel)</t>
  </si>
  <si>
    <t>Civil aviation, national</t>
  </si>
  <si>
    <t>Avgas (aviation gasoline)</t>
  </si>
  <si>
    <t>1A3a</t>
  </si>
  <si>
    <t>Jet Kerosene</t>
  </si>
  <si>
    <t>Inland shipping, national</t>
  </si>
  <si>
    <t>Professional inland shipping, diesel fuel</t>
  </si>
  <si>
    <t xml:space="preserve"> = I7-G3-C3</t>
  </si>
  <si>
    <t>o.w. passenger ship and ferries</t>
  </si>
  <si>
    <t>Work at sea, gasolie</t>
  </si>
  <si>
    <t>Fisheries</t>
  </si>
  <si>
    <t>1A4ciii</t>
  </si>
  <si>
    <t>Fuel oil</t>
  </si>
  <si>
    <t xml:space="preserve">Motor fuel deliveries </t>
  </si>
  <si>
    <t>Petrol, total</t>
  </si>
  <si>
    <t>Marine diesel oil inland navigation</t>
  </si>
  <si>
    <t>Share of biopetrol</t>
  </si>
  <si>
    <t>Share of biodiesel</t>
  </si>
  <si>
    <t>Bunkers</t>
  </si>
  <si>
    <t>International inland shipping</t>
  </si>
  <si>
    <t>1D</t>
  </si>
  <si>
    <t>Maritme navigation, diesel fuel</t>
  </si>
  <si>
    <t>Diesel fuel, total</t>
  </si>
  <si>
    <t>Maritme navigation, fuel oil</t>
  </si>
  <si>
    <t>Civil aviation, kerosene</t>
  </si>
  <si>
    <t>Lubricants</t>
  </si>
  <si>
    <t>Table 2.2A Emission factors CO2</t>
  </si>
  <si>
    <t>Net heating value</t>
  </si>
  <si>
    <t>CO2 Emission factor</t>
  </si>
  <si>
    <t>MJ/kg</t>
  </si>
  <si>
    <t>grams/MJ</t>
  </si>
  <si>
    <t>grams/kg</t>
  </si>
  <si>
    <t>Gasoline/petrol</t>
  </si>
  <si>
    <t>See table 2.7</t>
  </si>
  <si>
    <t>Aviation gasoline (AVGAS)</t>
  </si>
  <si>
    <t>Aviation kerosene</t>
  </si>
  <si>
    <t>(heavy) fuel oil</t>
  </si>
  <si>
    <t>Military ship's fuel</t>
  </si>
  <si>
    <t>Military aircraft fuel</t>
  </si>
  <si>
    <t>kgs/liter urea used</t>
  </si>
  <si>
    <t>Urea (AdBlue)</t>
  </si>
  <si>
    <t>Table 2.2B Emission factors N2O and CH4</t>
  </si>
  <si>
    <t xml:space="preserve">N2O </t>
  </si>
  <si>
    <t>CH4</t>
  </si>
  <si>
    <t>mg/MJ</t>
  </si>
  <si>
    <t>Aviation</t>
  </si>
  <si>
    <t>Inland navigation / recreational craft / fisheries</t>
  </si>
  <si>
    <t>Recreational craft, petrol</t>
  </si>
  <si>
    <t>Non-road mobile machinery</t>
  </si>
  <si>
    <t xml:space="preserve">   petrol</t>
  </si>
  <si>
    <t xml:space="preserve">   diesel</t>
  </si>
  <si>
    <t xml:space="preserve">   LPG</t>
  </si>
  <si>
    <t>Military activities</t>
  </si>
  <si>
    <t xml:space="preserve">   shipping</t>
  </si>
  <si>
    <t xml:space="preserve">   aviation</t>
  </si>
  <si>
    <t xml:space="preserve">   diesel fuel, light fuel oil</t>
  </si>
  <si>
    <t xml:space="preserve">   heavy fuel oil</t>
  </si>
  <si>
    <t xml:space="preserve">   lubricants </t>
  </si>
  <si>
    <t>Table 2.3 Basic data for road transport IPCC emission calculations</t>
  </si>
  <si>
    <r>
      <t xml:space="preserve">Sales </t>
    </r>
    <r>
      <rPr>
        <vertAlign val="superscript"/>
        <sz val="10"/>
        <rFont val="Arial"/>
        <family val="2"/>
      </rPr>
      <t>1)</t>
    </r>
  </si>
  <si>
    <t xml:space="preserve"> "</t>
  </si>
  <si>
    <t>-</t>
  </si>
  <si>
    <t>diesel fuel</t>
  </si>
  <si>
    <t>petrol</t>
  </si>
  <si>
    <t>biopetrol</t>
  </si>
  <si>
    <t xml:space="preserve">    "</t>
  </si>
  <si>
    <t>biodiesel</t>
  </si>
  <si>
    <t>Table 2.4 Basic factors for CO2 from urea use in diesel vehicles equipped with SCR</t>
  </si>
  <si>
    <t>RT1</t>
  </si>
  <si>
    <t>RT2</t>
  </si>
  <si>
    <t>RT3</t>
  </si>
  <si>
    <t>grams/vehicle kilometre</t>
  </si>
  <si>
    <t>Lorry diesel</t>
  </si>
  <si>
    <t>Euro-5DE light SCR</t>
  </si>
  <si>
    <t>Euro-5G light SCR</t>
  </si>
  <si>
    <t>Euro-6 light</t>
  </si>
  <si>
    <t>Euro-5DE medium weight SCR</t>
  </si>
  <si>
    <t>Euro-5G medium weight SCR</t>
  </si>
  <si>
    <t>Euro-6 medium weight</t>
  </si>
  <si>
    <t>Euro-5DE heavy SCR</t>
  </si>
  <si>
    <t>Euro-5G heavy SCR</t>
  </si>
  <si>
    <t>Euro-6 heavy</t>
  </si>
  <si>
    <t>Road tractor diesel (for trailer)</t>
  </si>
  <si>
    <t>Bus Diesel</t>
  </si>
  <si>
    <t>Euro-5 SCR</t>
  </si>
  <si>
    <t>Euro-5EV SCR</t>
  </si>
  <si>
    <t>Euro-6</t>
  </si>
  <si>
    <t>Source: Based on TNO data.</t>
  </si>
  <si>
    <t>N.B. RT1 = urban areas; RT2 = rural roads; RT3 =  motorways</t>
  </si>
  <si>
    <t>CRF</t>
  </si>
  <si>
    <t>Source category</t>
  </si>
  <si>
    <t>Fuel type</t>
  </si>
  <si>
    <t>Gas</t>
  </si>
  <si>
    <t>Activity Data</t>
  </si>
  <si>
    <t>Emission Factors</t>
  </si>
  <si>
    <t>Emissions</t>
  </si>
  <si>
    <t>Civil aviation</t>
  </si>
  <si>
    <t>Avgas</t>
  </si>
  <si>
    <r>
      <t>CO</t>
    </r>
    <r>
      <rPr>
        <vertAlign val="subscript"/>
        <sz val="8"/>
        <color theme="1"/>
        <rFont val="Calibri"/>
        <family val="2"/>
        <scheme val="minor"/>
      </rPr>
      <t>2</t>
    </r>
  </si>
  <si>
    <r>
      <t>N</t>
    </r>
    <r>
      <rPr>
        <vertAlign val="subscript"/>
        <sz val="8"/>
        <color theme="1"/>
        <rFont val="Calibri"/>
        <family val="2"/>
        <scheme val="minor"/>
      </rPr>
      <t>2</t>
    </r>
    <r>
      <rPr>
        <sz val="8"/>
        <color theme="1"/>
        <rFont val="Calibri"/>
        <family val="2"/>
        <scheme val="minor"/>
      </rPr>
      <t>O</t>
    </r>
  </si>
  <si>
    <t>Sources</t>
  </si>
  <si>
    <r>
      <t>CH</t>
    </r>
    <r>
      <rPr>
        <vertAlign val="subscript"/>
        <sz val="8"/>
        <color theme="1"/>
        <rFont val="Calibri"/>
        <family val="2"/>
        <scheme val="minor"/>
      </rPr>
      <t>4</t>
    </r>
  </si>
  <si>
    <t>IPCC Defaults</t>
  </si>
  <si>
    <t>Kerosene</t>
  </si>
  <si>
    <t>Statistics Netherlands</t>
  </si>
  <si>
    <t>expert judgement Transport Task Force</t>
  </si>
  <si>
    <t>Copied from relating source category</t>
  </si>
  <si>
    <t>gasoline</t>
  </si>
  <si>
    <t>diesel</t>
  </si>
  <si>
    <t>CNG</t>
  </si>
  <si>
    <t>all</t>
  </si>
  <si>
    <t>Water-borne navigation</t>
  </si>
  <si>
    <t>Non-Road Mobile Machinery (all sectors)</t>
  </si>
  <si>
    <t>Fishing</t>
  </si>
  <si>
    <t>Mobile (Military use)</t>
  </si>
  <si>
    <t>diesel oil</t>
  </si>
  <si>
    <t>jet kerosene</t>
  </si>
  <si>
    <t>1D1a</t>
  </si>
  <si>
    <t>International bunkers (International aviation)</t>
  </si>
  <si>
    <t>1D1b</t>
  </si>
  <si>
    <t>International bunkers (International navigation)</t>
  </si>
  <si>
    <t>Heating value of petrol</t>
  </si>
  <si>
    <t>Heating value of diesel fuel</t>
  </si>
  <si>
    <t>market</t>
  </si>
  <si>
    <t>fossil</t>
  </si>
  <si>
    <t xml:space="preserve">bio </t>
  </si>
  <si>
    <t>MJ/kg of fuel</t>
  </si>
  <si>
    <t>Source:</t>
  </si>
  <si>
    <t>https://www.cbs.nl/en-gb/background/2018/02/adjustment-of-heating-values-and-c02-petrol-and-diesel</t>
  </si>
  <si>
    <t>Biofuel share</t>
  </si>
  <si>
    <t>Market</t>
  </si>
  <si>
    <t>Fossil</t>
  </si>
  <si>
    <t>Bio</t>
  </si>
  <si>
    <t>grams/kg of fuel</t>
  </si>
  <si>
    <t>%</t>
  </si>
  <si>
    <t>Road traffic</t>
  </si>
  <si>
    <t>1)</t>
  </si>
  <si>
    <t>Vehicle age</t>
  </si>
  <si>
    <t>urban</t>
  </si>
  <si>
    <t>rural</t>
  </si>
  <si>
    <t>motor</t>
  </si>
  <si>
    <t>areas</t>
  </si>
  <si>
    <t>roads</t>
  </si>
  <si>
    <t>ways</t>
  </si>
  <si>
    <t>Passenger car</t>
  </si>
  <si>
    <t>Total</t>
  </si>
  <si>
    <t>Delivery van</t>
  </si>
  <si>
    <t>Lorry</t>
  </si>
  <si>
    <t>Road tractor</t>
  </si>
  <si>
    <t>Bus</t>
  </si>
  <si>
    <t>Spec. Purp. Veh.</t>
  </si>
  <si>
    <t>Motorcycle</t>
  </si>
  <si>
    <t>Moped</t>
  </si>
  <si>
    <t>N.B. WT1 = urban areas; WT2 = rural roads; WT3 =  motorways</t>
  </si>
  <si>
    <t>- CBS data about road use in the Netherlands (1990-1995)</t>
  </si>
  <si>
    <t>- A survey carried out by Goudappel &amp; Coffeng for the Dutch Emission Registration:</t>
  </si>
  <si>
    <t>Onderzoek naar de wegtypeverdeling en samenstelling van het wegverkeer</t>
  </si>
  <si>
    <t>Passenger cars</t>
  </si>
  <si>
    <t>Petrol without catalytic converter</t>
  </si>
  <si>
    <t>Delivery vans</t>
  </si>
  <si>
    <t>Sources:</t>
  </si>
  <si>
    <t>Motorcycles</t>
  </si>
  <si>
    <t>Mopeds</t>
  </si>
  <si>
    <r>
      <t xml:space="preserve">Daily VOC-emission </t>
    </r>
    <r>
      <rPr>
        <vertAlign val="superscript"/>
        <sz val="10"/>
        <rFont val="Arial"/>
        <family val="2"/>
      </rPr>
      <t>1)</t>
    </r>
  </si>
  <si>
    <t>VOC emission per kilometre</t>
  </si>
  <si>
    <t>grams/vehicle/day</t>
  </si>
  <si>
    <t>grams/vehicle km</t>
  </si>
  <si>
    <t>Light duty vehicles</t>
  </si>
  <si>
    <t>Pre EURO</t>
  </si>
  <si>
    <t>without cat. conv. ≤ 1988</t>
  </si>
  <si>
    <t>idem</t>
  </si>
  <si>
    <t>without cat. conv. &gt; 1988</t>
  </si>
  <si>
    <t>unregulated catalytic conv.</t>
  </si>
  <si>
    <t>regulated catalytic conv.</t>
  </si>
  <si>
    <t>EURO1</t>
  </si>
  <si>
    <t>EURO2</t>
  </si>
  <si>
    <t>EURO3</t>
  </si>
  <si>
    <t>EURO4</t>
  </si>
  <si>
    <t>EURO5</t>
  </si>
  <si>
    <t>EURO6</t>
  </si>
  <si>
    <t>Motorcycles (without canister)</t>
  </si>
  <si>
    <t>carburator</t>
  </si>
  <si>
    <t>fuel injection</t>
  </si>
  <si>
    <t>Mopeds (without canister)</t>
  </si>
  <si>
    <r>
      <t>1)</t>
    </r>
    <r>
      <rPr>
        <sz val="10"/>
        <rFont val="Arial"/>
        <family val="2"/>
      </rPr>
      <t xml:space="preserve"> "Diurnal emission" (evaporation from fuel tank).</t>
    </r>
  </si>
  <si>
    <r>
      <t>2)</t>
    </r>
    <r>
      <rPr>
        <sz val="10"/>
        <rFont val="Arial"/>
        <family val="2"/>
      </rPr>
      <t xml:space="preserve"> "Hot and warm soak" + "running losses" (evaporation due to warm/hot engine).</t>
    </r>
  </si>
  <si>
    <t xml:space="preserve">Source: EEA (2007). EMEP/CORINAIR Emission Inventory Guidebook 2007. </t>
  </si>
  <si>
    <t xml:space="preserve">            European Environment Agency, Kopenhagen, Denemarken.</t>
  </si>
  <si>
    <t>3)</t>
  </si>
  <si>
    <t>Unit</t>
  </si>
  <si>
    <t>Passenger</t>
  </si>
  <si>
    <t>Lorries</t>
  </si>
  <si>
    <t>Busses</t>
  </si>
  <si>
    <t>Share of</t>
  </si>
  <si>
    <t>PM10</t>
  </si>
  <si>
    <t>Wear particles per tyre</t>
  </si>
  <si>
    <t>mgs/km</t>
  </si>
  <si>
    <t>Number of tyres per vehicle</t>
  </si>
  <si>
    <t>tyre wear particles per vehicle</t>
  </si>
  <si>
    <t>Particles from break linings</t>
  </si>
  <si>
    <t>"</t>
  </si>
  <si>
    <r>
      <t xml:space="preserve">Particles from asphalt road surfaces </t>
    </r>
    <r>
      <rPr>
        <vertAlign val="superscript"/>
        <sz val="10"/>
        <rFont val="Arial"/>
        <family val="2"/>
      </rPr>
      <t>1) 2)</t>
    </r>
  </si>
  <si>
    <r>
      <t xml:space="preserve">Particles from stone road surfaces </t>
    </r>
    <r>
      <rPr>
        <vertAlign val="superscript"/>
        <sz val="10"/>
        <rFont val="Arial"/>
        <family val="2"/>
      </rPr>
      <t>1)</t>
    </r>
  </si>
  <si>
    <r>
      <t xml:space="preserve">1) </t>
    </r>
    <r>
      <rPr>
        <sz val="10"/>
        <rFont val="Arial"/>
        <family val="2"/>
      </rPr>
      <t>Urban areas: 67% asphalt, 33% stone; rural roads: 75% asphalt, 25 % stone; motorways: 100% asphalt. The emission factors are identical due to the lack of reliable data.</t>
    </r>
  </si>
  <si>
    <t>2) See Table 3.25A for share of porous asphalt on motorways and the resulting emission reductions.</t>
  </si>
  <si>
    <t>3) Profiles for heavy metals in wear debris: see Table 3.23B</t>
  </si>
  <si>
    <t>Source: see Table 3.20B</t>
  </si>
  <si>
    <t xml:space="preserve">Tyre wear </t>
  </si>
  <si>
    <t>Brake lining wear</t>
  </si>
  <si>
    <t xml:space="preserve">Road surface wear </t>
  </si>
  <si>
    <t>to:</t>
  </si>
  <si>
    <t>air</t>
  </si>
  <si>
    <t>soil</t>
  </si>
  <si>
    <t>water</t>
  </si>
  <si>
    <t xml:space="preserve">  %</t>
  </si>
  <si>
    <t>PM10 (metals included)</t>
  </si>
  <si>
    <t xml:space="preserve">  RT1</t>
  </si>
  <si>
    <t xml:space="preserve">  RT2</t>
  </si>
  <si>
    <t xml:space="preserve">  RT3</t>
  </si>
  <si>
    <t>Coarse particles (metals included)</t>
  </si>
  <si>
    <t>The factsheets can be found in:</t>
  </si>
  <si>
    <t>Documentation on the website of the Dutch Emission Registration.</t>
  </si>
  <si>
    <r>
      <t>1996</t>
    </r>
    <r>
      <rPr>
        <sz val="10"/>
        <rFont val="Arial"/>
        <family val="2"/>
      </rPr>
      <t xml:space="preserve"> (example)</t>
    </r>
  </si>
  <si>
    <t>litres/1000 kms</t>
  </si>
  <si>
    <t>Road tractors</t>
  </si>
  <si>
    <t>Special purpose vehicles</t>
  </si>
  <si>
    <t>0 to 4 years</t>
  </si>
  <si>
    <t>5 years</t>
  </si>
  <si>
    <t>of which</t>
  </si>
  <si>
    <t>and older</t>
  </si>
  <si>
    <t>6 years</t>
  </si>
  <si>
    <t>7 years</t>
  </si>
  <si>
    <t>8 years</t>
  </si>
  <si>
    <t xml:space="preserve">9 years </t>
  </si>
  <si>
    <r>
      <t xml:space="preserve">Road traffic total = 100 </t>
    </r>
    <r>
      <rPr>
        <vertAlign val="superscript"/>
        <sz val="10"/>
        <rFont val="Arial"/>
        <family val="2"/>
      </rPr>
      <t>1)</t>
    </r>
  </si>
  <si>
    <t>Light duty commercial vehicles (&lt;3,5 tons GVW)</t>
  </si>
  <si>
    <t>Heavy duty commercial vehicles (&gt;3,5 tons GVW)</t>
  </si>
  <si>
    <r>
      <t>1)</t>
    </r>
    <r>
      <rPr>
        <sz val="10"/>
        <rFont val="Arial"/>
        <family val="2"/>
      </rPr>
      <t xml:space="preserve"> Average leakage loss of total road traffic: 10 mgs/km</t>
    </r>
  </si>
  <si>
    <r>
      <t xml:space="preserve">Motor fuels </t>
    </r>
    <r>
      <rPr>
        <sz val="10"/>
        <rFont val="Arial"/>
        <family val="2"/>
      </rPr>
      <t>source:a</t>
    </r>
  </si>
  <si>
    <t>Engine oil</t>
  </si>
  <si>
    <t>source: b</t>
  </si>
  <si>
    <r>
      <t xml:space="preserve">    </t>
    </r>
    <r>
      <rPr>
        <sz val="10"/>
        <rFont val="Calibri"/>
        <family val="2"/>
      </rPr>
      <t>µg</t>
    </r>
    <r>
      <rPr>
        <i/>
        <sz val="10"/>
        <rFont val="Arial"/>
        <family val="2"/>
      </rPr>
      <t>/kg of fuel</t>
    </r>
  </si>
  <si>
    <t xml:space="preserve"> Mercury</t>
  </si>
  <si>
    <t xml:space="preserve"> Cadmium</t>
  </si>
  <si>
    <t xml:space="preserve"> Copper</t>
  </si>
  <si>
    <t xml:space="preserve"> Chromium</t>
  </si>
  <si>
    <t xml:space="preserve"> Nickel</t>
  </si>
  <si>
    <t xml:space="preserve"> Selenium</t>
  </si>
  <si>
    <t xml:space="preserve"> Zinc</t>
  </si>
  <si>
    <t xml:space="preserve"> Arsenic</t>
  </si>
  <si>
    <t xml:space="preserve"> Lead</t>
  </si>
  <si>
    <t>Metals total</t>
  </si>
  <si>
    <t xml:space="preserve">Source: TNO; references: </t>
  </si>
  <si>
    <t>a: Pulles T., Denier vander Gon H., Appelman W., Verheul M., Emission factors from diesel and petrol used in European vehicles, Atm. Env. 61, 641-651, 2012</t>
  </si>
  <si>
    <t>b: EMEP/EEA air pollutant emission inventory guidebook - 2013, EEA Technical report No 12/2013, 29 Aug 2013 (metals in engine oil + fuel (source b:) - metals in fuel (source a:)</t>
  </si>
  <si>
    <t>tyre wear debris</t>
  </si>
  <si>
    <t>Brake lining</t>
  </si>
  <si>
    <t>Road surface</t>
  </si>
  <si>
    <t>light duty</t>
  </si>
  <si>
    <t>heavy duty</t>
  </si>
  <si>
    <t>wear debris</t>
  </si>
  <si>
    <t>vehicles</t>
  </si>
  <si>
    <t xml:space="preserve">    %</t>
  </si>
  <si>
    <t>Reduction</t>
  </si>
  <si>
    <t>PAH from tyres of light duty vehicles</t>
  </si>
  <si>
    <t>PAH from tyres of heavy duty vehicles</t>
  </si>
  <si>
    <t>kgs/kg wear debris</t>
  </si>
  <si>
    <t xml:space="preserve">     * J.H.J. Hulskotte, H.A.C. Denier van der Gon, B. Jansen, G. Roskam, Elemental Composition of Current Automotive Brake Materials, TNO-report TNO 2013 R10323, March 4 2013</t>
  </si>
  <si>
    <t>Lead</t>
  </si>
  <si>
    <t>Sulphur</t>
  </si>
  <si>
    <t>in petrol</t>
  </si>
  <si>
    <t>in diesel for</t>
  </si>
  <si>
    <t>road traffic</t>
  </si>
  <si>
    <t>grams/liter</t>
  </si>
  <si>
    <t>ppm</t>
  </si>
  <si>
    <t>5)</t>
  </si>
  <si>
    <t>6)</t>
  </si>
  <si>
    <t>2)</t>
  </si>
  <si>
    <t>4)</t>
  </si>
  <si>
    <t>7)</t>
  </si>
  <si>
    <t>8)</t>
  </si>
  <si>
    <t>As 1990</t>
  </si>
  <si>
    <t>Kattenwinkel, SHELL, personal communication</t>
  </si>
  <si>
    <t>Estimation</t>
  </si>
  <si>
    <t>CONCAWE, "a survey of eurpean gasoline qualities, summer 1996", report no. 5/98</t>
  </si>
  <si>
    <t>Measurements</t>
  </si>
  <si>
    <t>Standard</t>
  </si>
  <si>
    <t>AEA Energy &amp; Environment, 2008. EU Fuel Quality Monitoring, 2006 Summary Report.</t>
  </si>
  <si>
    <t>As 2006</t>
  </si>
  <si>
    <t xml:space="preserve">   Engine oil components, wear debris from tyres, brakes and road surfaces on motorways</t>
  </si>
  <si>
    <t>Component</t>
  </si>
  <si>
    <t>porous asphalt</t>
  </si>
  <si>
    <t>PAH</t>
  </si>
  <si>
    <t>Particulates</t>
  </si>
  <si>
    <t>on motorways</t>
  </si>
  <si>
    <t>Reduction factor</t>
  </si>
  <si>
    <t>Correction factor</t>
  </si>
  <si>
    <t>1980-1984</t>
  </si>
  <si>
    <t>Sources: - Directorate-General for Public Works and Water Management, Departement of Road and Waterway construction and maintenance/Departement of Traffic and shipping</t>
  </si>
  <si>
    <r>
      <t xml:space="preserve">- </t>
    </r>
    <r>
      <rPr>
        <sz val="10"/>
        <rFont val="Arial"/>
        <family val="2"/>
      </rPr>
      <t>Rijkswaterstaat, Dienst Weg- en Waterbouwkunde/Dienst Verkeer en Scheepvaart</t>
    </r>
  </si>
  <si>
    <t xml:space="preserve">                   - Roovaart, J.van den, 2000. Memo on the use of porous asphalt, Centre for Water Management of the Ministry of Transport, Public Works and Water Management.</t>
  </si>
  <si>
    <t xml:space="preserve">                   - Commission Integral Water Management, 2002. Working party for Water en Milieu. See: </t>
  </si>
  <si>
    <t>http://www.helpdeskwater.nl/onderwerpen/emissiebeheer/diffuse-bronnen</t>
  </si>
  <si>
    <t>urban areas</t>
  </si>
  <si>
    <t>Rural roads</t>
  </si>
  <si>
    <t>Motorways</t>
  </si>
  <si>
    <t xml:space="preserve">Sources: </t>
  </si>
  <si>
    <t xml:space="preserve"> - Estimation based on 'Recycling of tar containing asphalt, CROW, Ede, January 1997 (in Dutch)</t>
  </si>
  <si>
    <t xml:space="preserve"> - Water emission methodology reports of the Emission Registration. Factsheets road surface wear and engine oil leakage. See:</t>
  </si>
  <si>
    <t>PAH-compound</t>
  </si>
  <si>
    <t xml:space="preserve">Example of TAG (5 mass-% binding agent: bitumen/road tar 85/15) </t>
  </si>
  <si>
    <t>(mg/kg)</t>
  </si>
  <si>
    <t>(%)</t>
  </si>
  <si>
    <t>benzo[a]antracene</t>
  </si>
  <si>
    <t>benzo[a]pyrene</t>
  </si>
  <si>
    <t>benzo[ghi]perylene</t>
  </si>
  <si>
    <t>benzo[b]fluorantene</t>
  </si>
  <si>
    <t>benzo[k]fluorantene</t>
  </si>
  <si>
    <t>chrysene</t>
  </si>
  <si>
    <t>phenantrene</t>
  </si>
  <si>
    <t>fluorantene</t>
  </si>
  <si>
    <t>indeno[1,2,3-cd]pyrene</t>
  </si>
  <si>
    <t>naftalene</t>
  </si>
  <si>
    <t>PAH10 total</t>
  </si>
  <si>
    <t>Source: Road construction research centre (OCW), 2003).</t>
  </si>
  <si>
    <t>PAK10 total</t>
  </si>
  <si>
    <t>binding agent</t>
  </si>
  <si>
    <t>Asphalt (5% binding agent)</t>
  </si>
  <si>
    <t>Tar</t>
  </si>
  <si>
    <t>5-20%</t>
  </si>
  <si>
    <r>
      <t>1500</t>
    </r>
    <r>
      <rPr>
        <vertAlign val="superscript"/>
        <sz val="10"/>
        <rFont val="Arial"/>
        <family val="2"/>
      </rPr>
      <t>1)</t>
    </r>
  </si>
  <si>
    <t>Bitumen</t>
  </si>
  <si>
    <t>10-30 (mg/kg)</t>
  </si>
  <si>
    <t>0,5 -1,5</t>
  </si>
  <si>
    <t>Bitumen_Dutch average</t>
  </si>
  <si>
    <t>3 (mg/kg)</t>
  </si>
  <si>
    <r>
      <t xml:space="preserve">1) </t>
    </r>
    <r>
      <rPr>
        <sz val="10"/>
        <rFont val="Arial"/>
        <family val="2"/>
      </rPr>
      <t xml:space="preserve">This is an uncertain figure and could be an overestimation of factor 1.5 -  2 if the 2 analysis of </t>
    </r>
    <r>
      <rPr>
        <sz val="10"/>
        <color indexed="8"/>
        <rFont val="Arial"/>
        <family val="2"/>
      </rPr>
      <t xml:space="preserve">Rood et al. (1995) and </t>
    </r>
  </si>
  <si>
    <t>and OCW (2003) were representative. Just 2 analysis provide a too narrow basis.</t>
  </si>
  <si>
    <t>Leakage losses of engine oil</t>
  </si>
  <si>
    <t>Urban areas</t>
  </si>
  <si>
    <t>Factor</t>
  </si>
  <si>
    <t xml:space="preserve"> phenanthrene</t>
  </si>
  <si>
    <t xml:space="preserve"> anthracene</t>
  </si>
  <si>
    <t xml:space="preserve"> fluoranthene</t>
  </si>
  <si>
    <t xml:space="preserve"> chrysene</t>
  </si>
  <si>
    <t xml:space="preserve"> benzo(a)pyrene</t>
  </si>
  <si>
    <t xml:space="preserve"> benzo(a)anthracene</t>
  </si>
  <si>
    <t xml:space="preserve"> benzo(b)fluoranthene</t>
  </si>
  <si>
    <t xml:space="preserve"> benzo(k)fluoranthene</t>
  </si>
  <si>
    <t xml:space="preserve"> benzo(ghi)perylene</t>
  </si>
  <si>
    <t xml:space="preserve"> indeno(1,2,3,cd)perylene</t>
  </si>
  <si>
    <t xml:space="preserve"> naphtalene</t>
  </si>
  <si>
    <t>Combustion emissions</t>
  </si>
  <si>
    <t>Evaporative</t>
  </si>
  <si>
    <t>emissions</t>
  </si>
  <si>
    <t>without catalytic</t>
  </si>
  <si>
    <t>before 2000</t>
  </si>
  <si>
    <t>(petrol)</t>
  </si>
  <si>
    <t>converter</t>
  </si>
  <si>
    <t xml:space="preserve">    fraction of VOC</t>
  </si>
  <si>
    <t>methane</t>
  </si>
  <si>
    <t>ethane</t>
  </si>
  <si>
    <t>propane</t>
  </si>
  <si>
    <t>n-butane</t>
  </si>
  <si>
    <t>i-butane</t>
  </si>
  <si>
    <t>n-pentane</t>
  </si>
  <si>
    <t>i-pentane</t>
  </si>
  <si>
    <t>hexanes</t>
  </si>
  <si>
    <t>heptanes</t>
  </si>
  <si>
    <t>octanes</t>
  </si>
  <si>
    <t>nonanes</t>
  </si>
  <si>
    <t>alkanes C&gt;=10</t>
  </si>
  <si>
    <t>ethene</t>
  </si>
  <si>
    <t>ethyn</t>
  </si>
  <si>
    <t>propene</t>
  </si>
  <si>
    <t>propadiene</t>
  </si>
  <si>
    <t>propyn</t>
  </si>
  <si>
    <t>1-butenes</t>
  </si>
  <si>
    <t>1,3-butadiene</t>
  </si>
  <si>
    <t>2-butenes</t>
  </si>
  <si>
    <t>1-pentenes</t>
  </si>
  <si>
    <t>2-pentenes</t>
  </si>
  <si>
    <t>1-hexenes</t>
  </si>
  <si>
    <t>1,3-hexenes</t>
  </si>
  <si>
    <t>alkenes C&gt;=7</t>
  </si>
  <si>
    <t>benzene</t>
  </si>
  <si>
    <t>toluene</t>
  </si>
  <si>
    <t>o-xylene</t>
  </si>
  <si>
    <t>m,p-xylene</t>
  </si>
  <si>
    <t>ethylbenzene</t>
  </si>
  <si>
    <t>styrene</t>
  </si>
  <si>
    <t>1,2,3-trimethylbenzene</t>
  </si>
  <si>
    <t>1,2,4-trimethylbenzene</t>
  </si>
  <si>
    <t>1,3,5-trimethylbenzene</t>
  </si>
  <si>
    <t>other aromatics C9</t>
  </si>
  <si>
    <t>aromatics c&gt;=10</t>
  </si>
  <si>
    <t>formaldehyde</t>
  </si>
  <si>
    <t>aceetaldehyde</t>
  </si>
  <si>
    <t>sat. aldehyden C4</t>
  </si>
  <si>
    <t>acroleïne</t>
  </si>
  <si>
    <t>crotonaldehyde</t>
  </si>
  <si>
    <t>benzaldehyde</t>
  </si>
  <si>
    <t>acetone</t>
  </si>
  <si>
    <t>with catalytic</t>
  </si>
  <si>
    <t>after 2000</t>
  </si>
  <si>
    <t xml:space="preserve">    fractie van VOS</t>
  </si>
  <si>
    <t>acroleine</t>
  </si>
  <si>
    <t>Aldehydes C &gt;4</t>
  </si>
  <si>
    <t>methacroleine</t>
  </si>
  <si>
    <t>propanale</t>
  </si>
  <si>
    <t>alkanes C&lt;10</t>
  </si>
  <si>
    <t>decane</t>
  </si>
  <si>
    <t>isobutane</t>
  </si>
  <si>
    <t>isopentane</t>
  </si>
  <si>
    <t>n-decane</t>
  </si>
  <si>
    <t>n-heptane</t>
  </si>
  <si>
    <t>n-hexane</t>
  </si>
  <si>
    <t>n-hexadecane</t>
  </si>
  <si>
    <t>n-nonane</t>
  </si>
  <si>
    <t>n-cctane</t>
  </si>
  <si>
    <t>n-octadecane</t>
  </si>
  <si>
    <t>nonane</t>
  </si>
  <si>
    <t>Alkanes</t>
  </si>
  <si>
    <t>1-butene</t>
  </si>
  <si>
    <t>1-butene + i-butene</t>
  </si>
  <si>
    <t>1-hexene</t>
  </si>
  <si>
    <t>1-pentene</t>
  </si>
  <si>
    <t>acetylene</t>
  </si>
  <si>
    <t xml:space="preserve">alkenes C &lt; 8 </t>
  </si>
  <si>
    <t xml:space="preserve">Alkenes C &lt; 8 </t>
  </si>
  <si>
    <t>butyn</t>
  </si>
  <si>
    <t>Alkynen</t>
  </si>
  <si>
    <t>2-ethyltoluene</t>
  </si>
  <si>
    <t>3-ethyltoluene</t>
  </si>
  <si>
    <t>4-ethyltoluene</t>
  </si>
  <si>
    <t>aromatics  C &gt;= 8</t>
  </si>
  <si>
    <t>m&amp;p-xylene</t>
  </si>
  <si>
    <t>Aromatics  C &gt;= 8</t>
  </si>
  <si>
    <t>ketones C &lt;15</t>
  </si>
  <si>
    <t>Ketones C &lt;15</t>
  </si>
  <si>
    <t>(2-stroke)</t>
  </si>
  <si>
    <t>grams/kg VOC</t>
  </si>
  <si>
    <t xml:space="preserve"> methylphenanthrene</t>
  </si>
  <si>
    <t xml:space="preserve"> dimethylfluorene</t>
  </si>
  <si>
    <t xml:space="preserve"> 3,6-dimethylphenanthrene</t>
  </si>
  <si>
    <t xml:space="preserve"> pyrene</t>
  </si>
  <si>
    <t xml:space="preserve"> benzo(b)fluorene</t>
  </si>
  <si>
    <t xml:space="preserve"> cyclpentapyrene</t>
  </si>
  <si>
    <t xml:space="preserve"> triphenylene</t>
  </si>
  <si>
    <t xml:space="preserve"> methylchrysene</t>
  </si>
  <si>
    <t xml:space="preserve"> benz(c)phenantrene</t>
  </si>
  <si>
    <t xml:space="preserve"> benzo(j)fluoranthene</t>
  </si>
  <si>
    <t xml:space="preserve"> benzo(e)pyrene</t>
  </si>
  <si>
    <t xml:space="preserve"> perylene</t>
  </si>
  <si>
    <t xml:space="preserve"> cyclopentabenzopyrene</t>
  </si>
  <si>
    <t xml:space="preserve"> dibenzoanthracene</t>
  </si>
  <si>
    <t xml:space="preserve"> indenofluoranthene</t>
  </si>
  <si>
    <t xml:space="preserve"> cyclopentabenzoperylene</t>
  </si>
  <si>
    <t xml:space="preserve"> antanthrene</t>
  </si>
  <si>
    <t xml:space="preserve"> coronene</t>
  </si>
  <si>
    <t xml:space="preserve"> acenaphtene</t>
  </si>
  <si>
    <t xml:space="preserve"> acenaftylene</t>
  </si>
  <si>
    <t xml:space="preserve"> fluorene</t>
  </si>
  <si>
    <t xml:space="preserve"> benz(a,h)antanthrene</t>
  </si>
  <si>
    <t xml:space="preserve"> total PAH-Borneff</t>
  </si>
  <si>
    <t xml:space="preserve"> total PAH-VROM</t>
  </si>
  <si>
    <t xml:space="preserve"> total PAH-EPA</t>
  </si>
  <si>
    <t>PAH-component</t>
  </si>
  <si>
    <t>Fraction of</t>
  </si>
  <si>
    <t>Fraction</t>
  </si>
  <si>
    <t>anthracene</t>
  </si>
  <si>
    <t>VOS</t>
  </si>
  <si>
    <r>
      <t>2,6·10</t>
    </r>
    <r>
      <rPr>
        <vertAlign val="superscript"/>
        <sz val="10"/>
        <rFont val="Arial"/>
        <family val="2"/>
      </rPr>
      <t>-5</t>
    </r>
  </si>
  <si>
    <r>
      <t>1,1·10</t>
    </r>
    <r>
      <rPr>
        <vertAlign val="superscript"/>
        <sz val="10"/>
        <rFont val="Arial"/>
        <family val="2"/>
      </rPr>
      <t>-4</t>
    </r>
  </si>
  <si>
    <t>phenanthrene</t>
  </si>
  <si>
    <r>
      <t>8,2·10</t>
    </r>
    <r>
      <rPr>
        <vertAlign val="superscript"/>
        <sz val="10"/>
        <rFont val="Arial"/>
        <family val="2"/>
      </rPr>
      <t>-5</t>
    </r>
  </si>
  <si>
    <r>
      <t>8,8·10</t>
    </r>
    <r>
      <rPr>
        <vertAlign val="superscript"/>
        <sz val="10"/>
        <rFont val="Arial"/>
        <family val="2"/>
      </rPr>
      <t>-4</t>
    </r>
  </si>
  <si>
    <t>fluoranthene</t>
  </si>
  <si>
    <r>
      <t>4,1·10</t>
    </r>
    <r>
      <rPr>
        <vertAlign val="superscript"/>
        <sz val="10"/>
        <rFont val="Arial"/>
        <family val="2"/>
      </rPr>
      <t>-5</t>
    </r>
  </si>
  <si>
    <r>
      <t>2,5·10</t>
    </r>
    <r>
      <rPr>
        <vertAlign val="superscript"/>
        <sz val="10"/>
        <rFont val="Arial"/>
        <family val="2"/>
      </rPr>
      <t>-4</t>
    </r>
  </si>
  <si>
    <t>naphtalene</t>
  </si>
  <si>
    <r>
      <t>1,2·10</t>
    </r>
    <r>
      <rPr>
        <vertAlign val="superscript"/>
        <sz val="10"/>
        <rFont val="Arial"/>
        <family val="2"/>
      </rPr>
      <t>-3</t>
    </r>
  </si>
  <si>
    <r>
      <t>5,8·10</t>
    </r>
    <r>
      <rPr>
        <vertAlign val="superscript"/>
        <sz val="10"/>
        <rFont val="Arial"/>
        <family val="2"/>
      </rPr>
      <t>-3</t>
    </r>
  </si>
  <si>
    <t>benzo(a)anthracene</t>
  </si>
  <si>
    <r>
      <t>9,3·10</t>
    </r>
    <r>
      <rPr>
        <vertAlign val="superscript"/>
        <sz val="10"/>
        <rFont val="Arial"/>
        <family val="2"/>
      </rPr>
      <t>-5</t>
    </r>
  </si>
  <si>
    <r>
      <t>1,3·10</t>
    </r>
    <r>
      <rPr>
        <vertAlign val="superscript"/>
        <sz val="10"/>
        <rFont val="Arial"/>
        <family val="2"/>
      </rPr>
      <t>-4</t>
    </r>
  </si>
  <si>
    <t>benzo(a)pyrene</t>
  </si>
  <si>
    <r>
      <t>7,5·10</t>
    </r>
    <r>
      <rPr>
        <vertAlign val="superscript"/>
        <sz val="10"/>
        <rFont val="Arial"/>
        <family val="2"/>
      </rPr>
      <t>-5</t>
    </r>
  </si>
  <si>
    <r>
      <t>6,0·10</t>
    </r>
    <r>
      <rPr>
        <vertAlign val="superscript"/>
        <sz val="10"/>
        <rFont val="Arial"/>
        <family val="2"/>
      </rPr>
      <t>-5</t>
    </r>
  </si>
  <si>
    <t>benzo(b)fluoranthene</t>
  </si>
  <si>
    <r>
      <t>8,5·10</t>
    </r>
    <r>
      <rPr>
        <vertAlign val="superscript"/>
        <sz val="10"/>
        <rFont val="Arial"/>
        <family val="2"/>
      </rPr>
      <t>-5</t>
    </r>
  </si>
  <si>
    <r>
      <t>7,0·10</t>
    </r>
    <r>
      <rPr>
        <vertAlign val="superscript"/>
        <sz val="10"/>
        <rFont val="Arial"/>
        <family val="2"/>
      </rPr>
      <t>-5</t>
    </r>
  </si>
  <si>
    <t>benzo(ghi)perylene</t>
  </si>
  <si>
    <r>
      <t>8,1·10</t>
    </r>
    <r>
      <rPr>
        <vertAlign val="superscript"/>
        <sz val="10"/>
        <rFont val="Arial"/>
        <family val="2"/>
      </rPr>
      <t>-5</t>
    </r>
  </si>
  <si>
    <t>benzo(k)fluoranthene</t>
  </si>
  <si>
    <r>
      <t>5,9·10</t>
    </r>
    <r>
      <rPr>
        <vertAlign val="superscript"/>
        <sz val="10"/>
        <rFont val="Arial"/>
        <family val="2"/>
      </rPr>
      <t>-5</t>
    </r>
  </si>
  <si>
    <r>
      <t>5,5·10</t>
    </r>
    <r>
      <rPr>
        <vertAlign val="superscript"/>
        <sz val="10"/>
        <rFont val="Arial"/>
        <family val="2"/>
      </rPr>
      <t>-5</t>
    </r>
  </si>
  <si>
    <t>bhrysene</t>
  </si>
  <si>
    <r>
      <t>2,0·10</t>
    </r>
    <r>
      <rPr>
        <vertAlign val="superscript"/>
        <sz val="10"/>
        <rFont val="Arial"/>
        <family val="2"/>
      </rPr>
      <t>-4</t>
    </r>
  </si>
  <si>
    <r>
      <t>2,4·10</t>
    </r>
    <r>
      <rPr>
        <vertAlign val="superscript"/>
        <sz val="10"/>
        <rFont val="Arial"/>
        <family val="2"/>
      </rPr>
      <t>-4</t>
    </r>
  </si>
  <si>
    <t>indeno(123-cd)pyrene</t>
  </si>
  <si>
    <r>
      <t>5,2·10</t>
    </r>
    <r>
      <rPr>
        <vertAlign val="superscript"/>
        <sz val="10"/>
        <rFont val="Arial"/>
        <family val="2"/>
      </rPr>
      <t>-5</t>
    </r>
  </si>
  <si>
    <r>
      <t>3,5·10</t>
    </r>
    <r>
      <rPr>
        <vertAlign val="superscript"/>
        <sz val="10"/>
        <rFont val="Arial"/>
        <family val="2"/>
      </rPr>
      <t>-5</t>
    </r>
  </si>
  <si>
    <t>Source: TNO</t>
  </si>
  <si>
    <t xml:space="preserve">Factor </t>
  </si>
  <si>
    <t>Petrol with catalytic converter</t>
  </si>
  <si>
    <t>Petrol two-stroke</t>
  </si>
  <si>
    <t>Source: VROM (Ministry of Spacial and Environmental Planning), 1993. Publication series Emission Registration.</t>
  </si>
  <si>
    <t xml:space="preserve">Emission factors for Volatile Organic Compounds (VOC) from combustion engines. no. 10, April 1993, The Hague (in Dutch). </t>
  </si>
  <si>
    <t>WT1</t>
  </si>
  <si>
    <t>WT2</t>
  </si>
  <si>
    <t>WT3</t>
  </si>
  <si>
    <t>Including correction factors for driving with cold engine, airconditioner and ageing</t>
  </si>
  <si>
    <t>Vehicle code</t>
  </si>
  <si>
    <t>Vehicle category</t>
  </si>
  <si>
    <t>Environment class</t>
  </si>
  <si>
    <t>Model year(s)</t>
  </si>
  <si>
    <t>CO</t>
  </si>
  <si>
    <t>VOC for combustion</t>
  </si>
  <si>
    <t>NOx</t>
  </si>
  <si>
    <t>PM10 for combustion</t>
  </si>
  <si>
    <t>CH4 included</t>
  </si>
  <si>
    <t>LPAB1982LCH</t>
  </si>
  <si>
    <t>LPAB1983LCH</t>
  </si>
  <si>
    <t>LPAB1984LCH</t>
  </si>
  <si>
    <t>LPAB1985LCH</t>
  </si>
  <si>
    <t>LPAB1986LCH</t>
  </si>
  <si>
    <t>LPAB1987LCH</t>
  </si>
  <si>
    <t>LPAB1988LCH</t>
  </si>
  <si>
    <t>LPAB1989LCH</t>
  </si>
  <si>
    <t>LPAB1990LCH</t>
  </si>
  <si>
    <t>LPAB1991LCH</t>
  </si>
  <si>
    <t>LPAB1992LCH</t>
  </si>
  <si>
    <t>LPABO3WCLCH</t>
  </si>
  <si>
    <t>Unregulated catalytic converter light</t>
  </si>
  <si>
    <t>LPAB1982MED</t>
  </si>
  <si>
    <t>LPAB1983MED</t>
  </si>
  <si>
    <t>LPAB1984MED</t>
  </si>
  <si>
    <t>LPAB1985MED</t>
  </si>
  <si>
    <t>LPAB1986MED</t>
  </si>
  <si>
    <t>LPAB1987MED</t>
  </si>
  <si>
    <t>LPAB1988MED</t>
  </si>
  <si>
    <t>LPAB1989MED</t>
  </si>
  <si>
    <t>LPAB1990MED</t>
  </si>
  <si>
    <t>LPAB1991MED</t>
  </si>
  <si>
    <t>LPAB1992MED</t>
  </si>
  <si>
    <t>LPABO3WCMED</t>
  </si>
  <si>
    <t>Unregulated catalytic converter medium weight</t>
  </si>
  <si>
    <t>LPAB1982ZWA</t>
  </si>
  <si>
    <t>LPAB1983ZWA</t>
  </si>
  <si>
    <t>LPAB1984ZWA</t>
  </si>
  <si>
    <t>LPAB1985ZWA</t>
  </si>
  <si>
    <t>LPAB1986ZWA</t>
  </si>
  <si>
    <t>LPAB1987ZWA</t>
  </si>
  <si>
    <t>LPAB1988ZWA</t>
  </si>
  <si>
    <t>LPAB1989ZWA</t>
  </si>
  <si>
    <t>LPAB1990ZWA</t>
  </si>
  <si>
    <t>LPAB1991ZWA</t>
  </si>
  <si>
    <t>LPAB1992ZWA</t>
  </si>
  <si>
    <t>LPABR3WC</t>
  </si>
  <si>
    <t>LPABEUR1</t>
  </si>
  <si>
    <t>Euro-1</t>
  </si>
  <si>
    <t>LPABEUR2</t>
  </si>
  <si>
    <t>Euro-2</t>
  </si>
  <si>
    <t>LPABEUR3</t>
  </si>
  <si>
    <t>Euro-3</t>
  </si>
  <si>
    <t>LPABEUR4</t>
  </si>
  <si>
    <t>Euro-4</t>
  </si>
  <si>
    <t>LPABEUR5</t>
  </si>
  <si>
    <t>Euro-5</t>
  </si>
  <si>
    <t>LPEBEUR5</t>
  </si>
  <si>
    <t>Euro-5 plug-in hybrid</t>
  </si>
  <si>
    <t>LPABEUR6</t>
  </si>
  <si>
    <t>LPEBEUR6</t>
  </si>
  <si>
    <t>Euro-6 plug-in hybrid</t>
  </si>
  <si>
    <t>LPAD1982LCH</t>
  </si>
  <si>
    <t>LPAD1983LCH</t>
  </si>
  <si>
    <t>LPAD1984LCH</t>
  </si>
  <si>
    <t>LPAD1985LCH</t>
  </si>
  <si>
    <t>LPAD1986LCH</t>
  </si>
  <si>
    <t>LPAD1987LCH</t>
  </si>
  <si>
    <t>LPAD1988LCH</t>
  </si>
  <si>
    <t>LPAD1989LCH</t>
  </si>
  <si>
    <t>LPAD1990LCH</t>
  </si>
  <si>
    <t>LPAD1991LCH</t>
  </si>
  <si>
    <t>LPAD1992LCH</t>
  </si>
  <si>
    <t>LPAD1982MED</t>
  </si>
  <si>
    <t>LPAD1983MED</t>
  </si>
  <si>
    <t>LPAD1984MED</t>
  </si>
  <si>
    <t>LPAD1985MED</t>
  </si>
  <si>
    <t>LPAD1986MED</t>
  </si>
  <si>
    <t>LPAD1987MED</t>
  </si>
  <si>
    <t>LPAD1988MED</t>
  </si>
  <si>
    <t>LPAD1989MED</t>
  </si>
  <si>
    <t>LPAD1990MED</t>
  </si>
  <si>
    <t>LPAD1991MED</t>
  </si>
  <si>
    <t>LPAD1992MED</t>
  </si>
  <si>
    <t>LPAD1982ZWA</t>
  </si>
  <si>
    <t>LPAD1983ZWA</t>
  </si>
  <si>
    <t>LPAD1984ZWA</t>
  </si>
  <si>
    <t>LPAD1985ZWA</t>
  </si>
  <si>
    <t>LPAD1986ZWA</t>
  </si>
  <si>
    <t>LPAD1987ZWA</t>
  </si>
  <si>
    <t>LPAD1988ZWA</t>
  </si>
  <si>
    <t>LPAD1989ZWA</t>
  </si>
  <si>
    <t>LPAD1990ZWA</t>
  </si>
  <si>
    <t>LPAD1991ZWA</t>
  </si>
  <si>
    <t>LPAD1992ZWA</t>
  </si>
  <si>
    <t>LPADEUR1</t>
  </si>
  <si>
    <t>LPADEUR2</t>
  </si>
  <si>
    <t>LPADEUR3</t>
  </si>
  <si>
    <t>2000-2006</t>
  </si>
  <si>
    <t>LPADEUR3HOF</t>
  </si>
  <si>
    <t>Euro-3 half open particulate filter</t>
  </si>
  <si>
    <t>LPADEUR4</t>
  </si>
  <si>
    <t>2005-2009</t>
  </si>
  <si>
    <t>LPADEUR4DPF</t>
  </si>
  <si>
    <t>Euro-4 closed particulate filter</t>
  </si>
  <si>
    <t>LPADEUR5</t>
  </si>
  <si>
    <t>LPEDEUR5</t>
  </si>
  <si>
    <t>LPADEUA6</t>
  </si>
  <si>
    <t>Euro-6A</t>
  </si>
  <si>
    <t>LPEDEUA6</t>
  </si>
  <si>
    <t>Euro-6A plug-in hybrid</t>
  </si>
  <si>
    <t>LPAL1982LCH</t>
  </si>
  <si>
    <t>LPAL1983LCH</t>
  </si>
  <si>
    <t>LPAL1984LCH</t>
  </si>
  <si>
    <t>LPAL1985LCH</t>
  </si>
  <si>
    <t>LPAL1986LCH</t>
  </si>
  <si>
    <t>LPAL1987LCH</t>
  </si>
  <si>
    <t>LPAL1988LCH</t>
  </si>
  <si>
    <t>LPAL1989LCH</t>
  </si>
  <si>
    <t>LPALO3WCLCH</t>
  </si>
  <si>
    <t>LPAL1982MED</t>
  </si>
  <si>
    <t>LPAL1983MED</t>
  </si>
  <si>
    <t>LPAL1984MED</t>
  </si>
  <si>
    <t>LPAL1985MED</t>
  </si>
  <si>
    <t>LPAL1986MED</t>
  </si>
  <si>
    <t>LPAL1987MED</t>
  </si>
  <si>
    <t>LPAL1988MED</t>
  </si>
  <si>
    <t>LPAL1989MED</t>
  </si>
  <si>
    <t>LPAL1990MED</t>
  </si>
  <si>
    <t>LPAL1991MED</t>
  </si>
  <si>
    <t>LPAL1992MED</t>
  </si>
  <si>
    <t>LPALO3WCMED</t>
  </si>
  <si>
    <t>LPAL1982ZWA</t>
  </si>
  <si>
    <t>LPAL1983ZWA</t>
  </si>
  <si>
    <t>LPAL1984ZWA</t>
  </si>
  <si>
    <t>LPAL1985ZWA</t>
  </si>
  <si>
    <t>LPAL1986ZWA</t>
  </si>
  <si>
    <t>LPAL1987ZWA</t>
  </si>
  <si>
    <t>LPAL1988ZWA</t>
  </si>
  <si>
    <t>LPAL1989ZWA</t>
  </si>
  <si>
    <t>LPAL1990ZWA</t>
  </si>
  <si>
    <t>LPAL1991ZWA</t>
  </si>
  <si>
    <t>LPAL1992ZWA</t>
  </si>
  <si>
    <t>LPALR3WC</t>
  </si>
  <si>
    <t>LPALEUR1</t>
  </si>
  <si>
    <t>LPALEUR2</t>
  </si>
  <si>
    <t>LPALEUR3</t>
  </si>
  <si>
    <t>LPALEUR4</t>
  </si>
  <si>
    <t>LPALEUR5</t>
  </si>
  <si>
    <t>LPALEUR6</t>
  </si>
  <si>
    <t>LPACEUR2</t>
  </si>
  <si>
    <t>LPACEUR3</t>
  </si>
  <si>
    <t>LPACEUR4</t>
  </si>
  <si>
    <t>LPACEUR5</t>
  </si>
  <si>
    <t>LPACEUR6</t>
  </si>
  <si>
    <t>Electricity</t>
  </si>
  <si>
    <t>Pre-Euro</t>
  </si>
  <si>
    <t>LBAB1982</t>
  </si>
  <si>
    <t>LBAB1983</t>
  </si>
  <si>
    <t>LBAB1984</t>
  </si>
  <si>
    <t>LBAB1985</t>
  </si>
  <si>
    <t>LBAB1986</t>
  </si>
  <si>
    <t>LBAB1987</t>
  </si>
  <si>
    <t>LBAB1988</t>
  </si>
  <si>
    <t>LBAB1989</t>
  </si>
  <si>
    <t>LBAB1990</t>
  </si>
  <si>
    <t>LBAB1991</t>
  </si>
  <si>
    <t>LBAB1992</t>
  </si>
  <si>
    <t>LBABEUR1</t>
  </si>
  <si>
    <t>LBABEUR2</t>
  </si>
  <si>
    <t>LBABEUR3</t>
  </si>
  <si>
    <t>LBABEUR4</t>
  </si>
  <si>
    <t>LBABEUR5</t>
  </si>
  <si>
    <t>LBABEUR6</t>
  </si>
  <si>
    <t>LBAD1982LCH</t>
  </si>
  <si>
    <t>LBAD1983LCH</t>
  </si>
  <si>
    <t>LBAD1984LCH</t>
  </si>
  <si>
    <t>LBAD1985LCH</t>
  </si>
  <si>
    <t>LBAD1986LCH</t>
  </si>
  <si>
    <t>LBAD1987LCH</t>
  </si>
  <si>
    <t>LBAD1988LCH</t>
  </si>
  <si>
    <t>LBAD1989LCH</t>
  </si>
  <si>
    <t>LBAD1990LCH</t>
  </si>
  <si>
    <t>LBAD1991LCH</t>
  </si>
  <si>
    <t>LBAD1992LCH</t>
  </si>
  <si>
    <t>LBADEUR1CL1</t>
  </si>
  <si>
    <t>Euro-1 light</t>
  </si>
  <si>
    <t>LBADEUR2CL1</t>
  </si>
  <si>
    <t>Euro-2 light</t>
  </si>
  <si>
    <t>LBADEUR3CL1</t>
  </si>
  <si>
    <t>Euro-3 light</t>
  </si>
  <si>
    <t>LBADEUR3CL1HOF</t>
  </si>
  <si>
    <t>Euro-3 light half open particulate filter</t>
  </si>
  <si>
    <t>LBADEUR4CL1</t>
  </si>
  <si>
    <t>Euro-4 light</t>
  </si>
  <si>
    <t>LBADEUR4CL1DPF</t>
  </si>
  <si>
    <t>Euro-4 light closed particulate filter</t>
  </si>
  <si>
    <t>LBADEUR5CL1</t>
  </si>
  <si>
    <t>Euro-5 light</t>
  </si>
  <si>
    <t>LBADEUA6CL1</t>
  </si>
  <si>
    <t>Euro-6A light</t>
  </si>
  <si>
    <t>LBADEUR1CL2</t>
  </si>
  <si>
    <t>Euro-1 medium weight</t>
  </si>
  <si>
    <t>LBADEUR2CL2</t>
  </si>
  <si>
    <t>Euro-2 medium weight</t>
  </si>
  <si>
    <t>LBADEUR3CL2</t>
  </si>
  <si>
    <t>Euro-3 medium weight</t>
  </si>
  <si>
    <t>LBADEUR3CL2HOF</t>
  </si>
  <si>
    <t>Euro-3 medium weight half open particulate filter</t>
  </si>
  <si>
    <t>LBADEUR4CL2</t>
  </si>
  <si>
    <t>Euro-4 medium weight</t>
  </si>
  <si>
    <t>LBADEUR4CL2DPF</t>
  </si>
  <si>
    <t>Euro-4 medium weight closed particulate filter</t>
  </si>
  <si>
    <t>LBADEUR5CL2</t>
  </si>
  <si>
    <t>Euro-5 medium weight</t>
  </si>
  <si>
    <t>LBADEUA6CL2</t>
  </si>
  <si>
    <t>Euro-6A medium weight</t>
  </si>
  <si>
    <t>LBAD1982ZWA</t>
  </si>
  <si>
    <t>LBAD1983ZWA</t>
  </si>
  <si>
    <t>LBAD1984ZWA</t>
  </si>
  <si>
    <t>LBAD1985ZWA</t>
  </si>
  <si>
    <t>LBAD1986ZWA</t>
  </si>
  <si>
    <t>LBAD1987ZWA</t>
  </si>
  <si>
    <t>LBAD1988ZWA</t>
  </si>
  <si>
    <t>LBAD1989ZWA</t>
  </si>
  <si>
    <t>LBAD1990ZWA</t>
  </si>
  <si>
    <t>LBAD1991ZWA</t>
  </si>
  <si>
    <t>LBAD1992ZWA</t>
  </si>
  <si>
    <t>LBADEUR1CL3</t>
  </si>
  <si>
    <t>Euro-1 heavy</t>
  </si>
  <si>
    <t>LBADEUR2CL3</t>
  </si>
  <si>
    <t>Euro-2 heavy</t>
  </si>
  <si>
    <t>LBADEUR3CL3</t>
  </si>
  <si>
    <t>Euro-3 heavy</t>
  </si>
  <si>
    <t>LBADEUR3CL3HOF</t>
  </si>
  <si>
    <t>Euro-3 heavy half open particulate filter</t>
  </si>
  <si>
    <t>LBADEUR4CL3</t>
  </si>
  <si>
    <t>Euro-4 heavy</t>
  </si>
  <si>
    <t>LBADEUR4CL3DPF</t>
  </si>
  <si>
    <t>Euro-4 heavy closed particulate filter</t>
  </si>
  <si>
    <t>LBADEUR5CL3</t>
  </si>
  <si>
    <t>Euro-5 heavy</t>
  </si>
  <si>
    <t>LTRDEUR5CL3</t>
  </si>
  <si>
    <t>Euro-5 heavy, light tractor with trailer</t>
  </si>
  <si>
    <t>LBADEUA6CL3</t>
  </si>
  <si>
    <t>Euro-6A heavy</t>
  </si>
  <si>
    <t>LTRDEUA6CL3</t>
  </si>
  <si>
    <t>Euro-6A heavy, light tractor with trailer</t>
  </si>
  <si>
    <t>LBAL1982</t>
  </si>
  <si>
    <t>LBAL1983</t>
  </si>
  <si>
    <t>LBAL1984</t>
  </si>
  <si>
    <t>LBAL1985</t>
  </si>
  <si>
    <t>LBAL1986</t>
  </si>
  <si>
    <t>LBAL1987</t>
  </si>
  <si>
    <t>LBAL1988</t>
  </si>
  <si>
    <t>LBAL1989</t>
  </si>
  <si>
    <t>LBAL1990</t>
  </si>
  <si>
    <t>LBAL1991</t>
  </si>
  <si>
    <t>LBAL1992</t>
  </si>
  <si>
    <t>LBALEUR1</t>
  </si>
  <si>
    <t>LBALEUR2</t>
  </si>
  <si>
    <t>LBALEUR3</t>
  </si>
  <si>
    <t>LBALEUR4</t>
  </si>
  <si>
    <t>LBALEUR5</t>
  </si>
  <si>
    <t>LBALEUR6</t>
  </si>
  <si>
    <t>LBACEUR5</t>
  </si>
  <si>
    <t>LBACEUR6</t>
  </si>
  <si>
    <t>MVABEUR0LCH</t>
  </si>
  <si>
    <t>Euro-0</t>
  </si>
  <si>
    <t>MVADEUR0LCH</t>
  </si>
  <si>
    <t>Euro-0 light</t>
  </si>
  <si>
    <t>1988-1993</t>
  </si>
  <si>
    <t>MVADEUR1LCH</t>
  </si>
  <si>
    <t>1990-1997</t>
  </si>
  <si>
    <t>MVADEUR2LCH</t>
  </si>
  <si>
    <t>1994-2001</t>
  </si>
  <si>
    <t>MVADEUR3LCH</t>
  </si>
  <si>
    <t>MVADEUR4LCH</t>
  </si>
  <si>
    <t>MVADEDE5LCHSCR</t>
  </si>
  <si>
    <t>2005-2008</t>
  </si>
  <si>
    <t>MVADEUG5EGRLCH</t>
  </si>
  <si>
    <t>Euro-5G light EGR</t>
  </si>
  <si>
    <t>2009-2013</t>
  </si>
  <si>
    <t>MVADEUG5LCHSCR</t>
  </si>
  <si>
    <t>MVADEUR6LCH</t>
  </si>
  <si>
    <t>2012 and later</t>
  </si>
  <si>
    <t>MVADEUR0ZWA</t>
  </si>
  <si>
    <t>Euro-0 medium weight</t>
  </si>
  <si>
    <t>MVADEUR1ZWA</t>
  </si>
  <si>
    <t>MVADEUR2ZWA</t>
  </si>
  <si>
    <t>1993-2001</t>
  </si>
  <si>
    <t>MVADEUR3ZWA</t>
  </si>
  <si>
    <t>MVADEUR4ZWA</t>
  </si>
  <si>
    <t>MVADEDE5SCRZWA</t>
  </si>
  <si>
    <t>MVADEUG5EGRZWA</t>
  </si>
  <si>
    <t>Euro-5G medium weight EGR</t>
  </si>
  <si>
    <t>MVADEUG5SCRZWA</t>
  </si>
  <si>
    <t>MVADEUR6ZWA</t>
  </si>
  <si>
    <t>ZVADEUR0</t>
  </si>
  <si>
    <t>Euro-0 heavy</t>
  </si>
  <si>
    <t>ZVADEUR1</t>
  </si>
  <si>
    <t>ZVADEUR2</t>
  </si>
  <si>
    <t>ZVADEUR3</t>
  </si>
  <si>
    <t>ZVADEUR4</t>
  </si>
  <si>
    <t>ZVADEDE5SCR</t>
  </si>
  <si>
    <t>ZVADEUG5EGR</t>
  </si>
  <si>
    <t>Euro-5G heavy EGR</t>
  </si>
  <si>
    <t>ZVADEUG5SCR</t>
  </si>
  <si>
    <t>ZVADEUR6</t>
  </si>
  <si>
    <t>MVALEUR0LCH</t>
  </si>
  <si>
    <t>ZTRBEUR0</t>
  </si>
  <si>
    <t>ZTRDEDE5LCHSCR</t>
  </si>
  <si>
    <t>ZTRDEUG5EGRLCH</t>
  </si>
  <si>
    <t>ZTRDEUG5LCHSCR</t>
  </si>
  <si>
    <t>ZTRDEUR6LCH</t>
  </si>
  <si>
    <t>ZTRDEUR0</t>
  </si>
  <si>
    <t>ZTRDEUR1</t>
  </si>
  <si>
    <t>ZTRDEUR2</t>
  </si>
  <si>
    <t>ZTRDEUR3</t>
  </si>
  <si>
    <t>ZTRDEUR4</t>
  </si>
  <si>
    <t>ZTRDEDE5SCRZWA</t>
  </si>
  <si>
    <t>ZTRDEUG5EGRZWA</t>
  </si>
  <si>
    <t>ZTRDEUG5SCRZWA</t>
  </si>
  <si>
    <t>ZTRDEUR6ZWA</t>
  </si>
  <si>
    <t>ZTRLEUR0</t>
  </si>
  <si>
    <t>BABBEUR0</t>
  </si>
  <si>
    <t>BABDEUR0</t>
  </si>
  <si>
    <t>BABDEUR1</t>
  </si>
  <si>
    <t>BABDEUR2</t>
  </si>
  <si>
    <t>.</t>
  </si>
  <si>
    <t>BABDEUR3</t>
  </si>
  <si>
    <t>BABDEUR4</t>
  </si>
  <si>
    <t>BABDEEV5SCR</t>
  </si>
  <si>
    <t>BABDEUR5EGR</t>
  </si>
  <si>
    <t>Euro-5 EGR</t>
  </si>
  <si>
    <t>BABDEUR5SCR</t>
  </si>
  <si>
    <t>BABDEUR6</t>
  </si>
  <si>
    <t>BABLEUR0</t>
  </si>
  <si>
    <t>BABCEUR4</t>
  </si>
  <si>
    <t>BABCEEV5</t>
  </si>
  <si>
    <t>BABCEUR6</t>
  </si>
  <si>
    <t>Hydrogen</t>
  </si>
  <si>
    <t>Share in PM10</t>
  </si>
  <si>
    <t>weight%</t>
  </si>
  <si>
    <t>Conbustion of diesel fuel</t>
  </si>
  <si>
    <t>Conbustion of petrol and LPG</t>
  </si>
  <si>
    <t>Wear of break linings</t>
  </si>
  <si>
    <t>Wear of road surface</t>
  </si>
  <si>
    <t>Wear of light duty vehicle tyres</t>
  </si>
  <si>
    <t>Wear of heavy duty vehicle tyres</t>
  </si>
  <si>
    <t>Source: Emission Registration Methodology reports. See website of Emission registration:</t>
  </si>
  <si>
    <t xml:space="preserve">     The factsheets can be found in:</t>
  </si>
  <si>
    <t>VOC</t>
  </si>
  <si>
    <t>NMVOC</t>
  </si>
  <si>
    <t>NH3</t>
  </si>
  <si>
    <t>N2O</t>
  </si>
  <si>
    <t>EC</t>
  </si>
  <si>
    <t>CO2</t>
  </si>
  <si>
    <t>Rail traffic</t>
  </si>
  <si>
    <t>Inland navigation</t>
  </si>
  <si>
    <t>Ocean shipping</t>
  </si>
  <si>
    <t>Air traffic</t>
  </si>
  <si>
    <t>** "Red" diesel (low tax)</t>
  </si>
  <si>
    <t>* "White" diesel (high tax)</t>
  </si>
  <si>
    <t>Diesel fuel low tax, total **</t>
  </si>
  <si>
    <t>Diesel fuel high tax, total *</t>
  </si>
  <si>
    <t>NEH: National Energy Balance (Statistics Netherlands)</t>
  </si>
  <si>
    <t>ER: Data determined by Dutch Emission Registration</t>
  </si>
  <si>
    <t>Specific weight (kg/liter)</t>
  </si>
  <si>
    <t>Share of PM10</t>
  </si>
  <si>
    <t>Share of coarse particles</t>
  </si>
  <si>
    <t>Remains on the vehicle</t>
  </si>
  <si>
    <t>Leakage losses</t>
  </si>
  <si>
    <r>
      <t>Combustion 1</t>
    </r>
    <r>
      <rPr>
        <vertAlign val="superscript"/>
        <sz val="10"/>
        <rFont val="Arial"/>
        <family val="2"/>
      </rPr>
      <t>)</t>
    </r>
  </si>
  <si>
    <r>
      <t>1)</t>
    </r>
    <r>
      <rPr>
        <sz val="10"/>
        <rFont val="Arial"/>
        <family val="2"/>
      </rPr>
      <t xml:space="preserve"> Specific gravity = 0.9 kgs/litre.</t>
    </r>
  </si>
  <si>
    <t>Division rural roads/motorways pro rato of driven kilometres</t>
  </si>
  <si>
    <t>Table 4.1 Energy consumption of rail traffic</t>
  </si>
  <si>
    <r>
      <t xml:space="preserve">Diesel fuel </t>
    </r>
    <r>
      <rPr>
        <vertAlign val="superscript"/>
        <sz val="10"/>
        <rFont val="Arial"/>
        <family val="2"/>
      </rPr>
      <t>1)</t>
    </r>
  </si>
  <si>
    <t>Freight</t>
  </si>
  <si>
    <t>Share pass.</t>
  </si>
  <si>
    <t>tram/metro/</t>
  </si>
  <si>
    <t>transport</t>
  </si>
  <si>
    <t>trolleybus</t>
  </si>
  <si>
    <t>million kWh</t>
  </si>
  <si>
    <r>
      <rPr>
        <vertAlign val="superscript"/>
        <sz val="10"/>
        <rFont val="Arial"/>
        <family val="2"/>
      </rPr>
      <t>1)</t>
    </r>
    <r>
      <rPr>
        <sz val="10"/>
        <rFont val="Arial"/>
        <family val="2"/>
      </rPr>
      <t xml:space="preserve"> See tabel 2.7 for heating values.</t>
    </r>
  </si>
  <si>
    <t>:CBS, National Energy Balance</t>
  </si>
  <si>
    <t>:Estimate ==&gt; equal to 2003</t>
  </si>
  <si>
    <t>:Source: NS (Dutch National Railway Company)</t>
  </si>
  <si>
    <t>:Source: CBS and VIVENS</t>
  </si>
  <si>
    <t>Vivens (Association for joint purchase of energy for railway companies)</t>
  </si>
  <si>
    <t xml:space="preserve">:Calculated </t>
  </si>
  <si>
    <t>: Interpolated</t>
  </si>
  <si>
    <t>:Estimate ==&gt; equal to 1990</t>
  </si>
  <si>
    <t>Table 4.2 Emission factors for rail traffic</t>
  </si>
  <si>
    <t>VOC (combustion)</t>
  </si>
  <si>
    <r>
      <t>NO</t>
    </r>
    <r>
      <rPr>
        <b/>
        <vertAlign val="subscript"/>
        <sz val="10"/>
        <rFont val="Arial"/>
        <family val="2"/>
      </rPr>
      <t>x</t>
    </r>
  </si>
  <si>
    <r>
      <t>PM</t>
    </r>
    <r>
      <rPr>
        <b/>
        <vertAlign val="subscript"/>
        <sz val="10"/>
        <rFont val="Arial"/>
        <family val="2"/>
      </rPr>
      <t xml:space="preserve">10 </t>
    </r>
    <r>
      <rPr>
        <b/>
        <sz val="10"/>
        <rFont val="Arial"/>
        <family val="2"/>
      </rPr>
      <t>(combustion)</t>
    </r>
  </si>
  <si>
    <r>
      <t>NH</t>
    </r>
    <r>
      <rPr>
        <b/>
        <vertAlign val="subscript"/>
        <sz val="10"/>
        <rFont val="Arial"/>
        <family val="2"/>
      </rPr>
      <t>3</t>
    </r>
  </si>
  <si>
    <t>RIVM/LAE, 1993. Memo E.Rab on Dutch Rail emission factors for dieselpowered rolling stock, Bilthoven.</t>
  </si>
  <si>
    <t>Table 4.3 Emission profiles PM2.5 in rail traffic PM10</t>
  </si>
  <si>
    <t>Combustion of diesel fuel</t>
  </si>
  <si>
    <t>Wear of overhead wires</t>
  </si>
  <si>
    <t xml:space="preserve">     * 'Factsheet wear of overhead wires, November 2007.pdf'</t>
  </si>
  <si>
    <t xml:space="preserve">    The fact sheet can be found in:</t>
  </si>
  <si>
    <t>BABCEUR5</t>
  </si>
  <si>
    <t>BABEZEEV</t>
  </si>
  <si>
    <t>LBABPR82</t>
  </si>
  <si>
    <t>LBADEUD6CL2</t>
  </si>
  <si>
    <t>LBADEUD6CL3</t>
  </si>
  <si>
    <t>LBADEUR4CL1HOF</t>
  </si>
  <si>
    <t>LBADEUR4CL2HOF</t>
  </si>
  <si>
    <t>LBADEUR4CL3HOF</t>
  </si>
  <si>
    <t>LBADPR82LCH</t>
  </si>
  <si>
    <t>LBADPR82ZWA</t>
  </si>
  <si>
    <t>LBAEZEEV</t>
  </si>
  <si>
    <t>LBALPR82</t>
  </si>
  <si>
    <t>LPABO3WCZWA</t>
  </si>
  <si>
    <t>LPABPR82LCH</t>
  </si>
  <si>
    <t>LPABPR82MED</t>
  </si>
  <si>
    <t>LPABPR82ZWA</t>
  </si>
  <si>
    <t>LPADEUR4HOF</t>
  </si>
  <si>
    <t>LPADPR82LCH</t>
  </si>
  <si>
    <t>LPADPR82MED</t>
  </si>
  <si>
    <t>LPADPR82ZWA</t>
  </si>
  <si>
    <t>LPADEUD6</t>
  </si>
  <si>
    <t>LPAEZEEV</t>
  </si>
  <si>
    <t>LPALO3WCZWA</t>
  </si>
  <si>
    <t>LPALPR82LCH</t>
  </si>
  <si>
    <t>LPALPR82MED</t>
  </si>
  <si>
    <t>LPALPR82ZWA</t>
  </si>
  <si>
    <t>MVACEUR6LCH</t>
  </si>
  <si>
    <t>MVACEUR6ZWA</t>
  </si>
  <si>
    <t>MVAEZEEVLCH</t>
  </si>
  <si>
    <t>MVAEZEEVZWA</t>
  </si>
  <si>
    <t>ZVABEUR0</t>
  </si>
  <si>
    <t>ZTRCEUR6LCH</t>
  </si>
  <si>
    <t>ZTRCEUR6ZWA</t>
  </si>
  <si>
    <t>ZVAEZEEV</t>
  </si>
  <si>
    <t>ZVACEUR6</t>
  </si>
  <si>
    <t>ZTREZEEVLCH</t>
  </si>
  <si>
    <t>Versit+ class</t>
  </si>
  <si>
    <t>Table 5.1 Fuel consumption of inland navigation</t>
  </si>
  <si>
    <t>Professional inland shipping</t>
  </si>
  <si>
    <t>National destinations</t>
  </si>
  <si>
    <t>International</t>
  </si>
  <si>
    <t>freight</t>
  </si>
  <si>
    <t>push-towing</t>
  </si>
  <si>
    <t>passenger</t>
  </si>
  <si>
    <r>
      <t xml:space="preserve">ships </t>
    </r>
    <r>
      <rPr>
        <vertAlign val="superscript"/>
        <sz val="10"/>
        <rFont val="Arial"/>
        <family val="2"/>
      </rPr>
      <t>1)</t>
    </r>
  </si>
  <si>
    <r>
      <t xml:space="preserve">boats </t>
    </r>
    <r>
      <rPr>
        <vertAlign val="superscript"/>
        <sz val="10"/>
        <rFont val="Arial"/>
        <family val="2"/>
      </rPr>
      <t>2)</t>
    </r>
  </si>
  <si>
    <t>million kgs</t>
  </si>
  <si>
    <t>PJ 4)</t>
  </si>
  <si>
    <r>
      <t>1)</t>
    </r>
    <r>
      <rPr>
        <sz val="10"/>
        <rFont val="Arial"/>
        <family val="2"/>
      </rPr>
      <t xml:space="preserve"> Calculated in accordance with the protocols of the Navigation Emission Registration Project of Directorate-General for Public Works and Water Management (in Dutch). See:</t>
    </r>
  </si>
  <si>
    <r>
      <t>2)</t>
    </r>
    <r>
      <rPr>
        <sz val="10"/>
        <rFont val="Arial"/>
        <family val="2"/>
      </rPr>
      <t xml:space="preserve"> Based on obsolete CBS data (1993).</t>
    </r>
  </si>
  <si>
    <r>
      <t>3)</t>
    </r>
    <r>
      <rPr>
        <sz val="10"/>
        <rFont val="Arial"/>
        <family val="2"/>
      </rPr>
      <t xml:space="preserve"> Calculated by TNO in commission of the Centre for Water Management of the Ministry of Transport. See:</t>
    </r>
  </si>
  <si>
    <r>
      <t xml:space="preserve">4) </t>
    </r>
    <r>
      <rPr>
        <sz val="10"/>
        <rFont val="Arial"/>
        <family val="2"/>
      </rPr>
      <t>See table 2.7 for heating values.</t>
    </r>
  </si>
  <si>
    <t>Table 5.2  CO emission factors for inland navigation</t>
  </si>
  <si>
    <r>
      <t xml:space="preserve">ships </t>
    </r>
    <r>
      <rPr>
        <vertAlign val="superscript"/>
        <sz val="10"/>
        <rFont val="Arial"/>
        <family val="2"/>
      </rPr>
      <t>2)</t>
    </r>
  </si>
  <si>
    <r>
      <t xml:space="preserve">boats </t>
    </r>
    <r>
      <rPr>
        <vertAlign val="superscript"/>
        <sz val="10"/>
        <rFont val="Arial"/>
        <family val="2"/>
      </rPr>
      <t>3)</t>
    </r>
  </si>
  <si>
    <t>ships 2)</t>
  </si>
  <si>
    <r>
      <t>1)</t>
    </r>
    <r>
      <rPr>
        <sz val="10"/>
        <rFont val="Arial"/>
        <family val="2"/>
      </rPr>
      <t xml:space="preserve"> It concerns derived emission factors.</t>
    </r>
  </si>
  <si>
    <r>
      <t>2)</t>
    </r>
    <r>
      <rPr>
        <sz val="10"/>
        <rFont val="Arial"/>
        <family val="2"/>
      </rPr>
      <t xml:space="preserve"> Calculated in accordance with the protocols of the Navigation Emission Registration Project of Directorate-General for Public Works and Water Management (in Dutch). See:</t>
    </r>
  </si>
  <si>
    <r>
      <t>3)</t>
    </r>
    <r>
      <rPr>
        <sz val="10"/>
        <rFont val="Arial"/>
        <family val="2"/>
      </rPr>
      <t xml:space="preserve"> Estimation</t>
    </r>
  </si>
  <si>
    <r>
      <t>4)</t>
    </r>
    <r>
      <rPr>
        <sz val="10"/>
        <rFont val="Arial"/>
        <family val="2"/>
      </rPr>
      <t xml:space="preserve"> Calculated by TNO in commission of the Centre for Water Management of the Ministry of Transport. See:</t>
    </r>
  </si>
  <si>
    <t>Factsheets on the website of the Dutch Emission Registration.</t>
  </si>
  <si>
    <t>Table 5.4  NOx emission factors for inland navigation</t>
  </si>
  <si>
    <t>Table 5.5  PM10 emission factors for inland navigation</t>
  </si>
  <si>
    <t>Table 5.6 Emission factors for inland navigation, other substances</t>
  </si>
  <si>
    <r>
      <t>NH</t>
    </r>
    <r>
      <rPr>
        <b/>
        <vertAlign val="subscript"/>
        <sz val="10"/>
        <rFont val="Arial"/>
        <family val="2"/>
      </rPr>
      <t xml:space="preserve">3 </t>
    </r>
    <r>
      <rPr>
        <vertAlign val="superscript"/>
        <sz val="10"/>
        <rFont val="Arial"/>
        <family val="2"/>
      </rPr>
      <t>1)</t>
    </r>
  </si>
  <si>
    <t>Vanadium</t>
  </si>
  <si>
    <t>Mercury</t>
  </si>
  <si>
    <t>Cadmium</t>
  </si>
  <si>
    <t>Copper</t>
  </si>
  <si>
    <t>Chromium</t>
  </si>
  <si>
    <t>Nickel</t>
  </si>
  <si>
    <t>Selenium</t>
  </si>
  <si>
    <t>Zinc</t>
  </si>
  <si>
    <t>Arsenic</t>
  </si>
  <si>
    <t>see table 1.30</t>
  </si>
  <si>
    <r>
      <t>1)</t>
    </r>
    <r>
      <rPr>
        <sz val="10"/>
        <rFont val="Arial"/>
        <family val="2"/>
      </rPr>
      <t xml:space="preserve"> Ntziachristos, L., Z. Samaras, 2000. COPERT III; Computer Programme to calculate emissions from road transport, methodology and emission factors (version 2.1), European Energy Agency (EEA), Copenhagen</t>
    </r>
  </si>
  <si>
    <t>Sources emission factors metals:</t>
  </si>
  <si>
    <t>- Milieudata, Consultancy, 1997. 'Metals in road traffic fuels' (in Dutch), October 1997.</t>
  </si>
  <si>
    <t>- Most, P.F.J. van der, C.Veldt, 1992. Emission Factors Manual Parcom-Atmos, Emission factors for air pollutants 1992. TNO-MEP, Apeldoorn, December 1992.</t>
  </si>
  <si>
    <t>Table 5.7A Inland navigation emission profiles for VOC-components</t>
  </si>
  <si>
    <t>petro</t>
  </si>
  <si>
    <t>Remark: only a part of the substances mentioned above is available in the Emission Registration database.</t>
  </si>
  <si>
    <t>Source: see under Table 5.7C</t>
  </si>
  <si>
    <t>Table 5.7B Profiles for dioxines in VOC from inland navigation</t>
  </si>
  <si>
    <t xml:space="preserve">Omfactor </t>
  </si>
  <si>
    <t xml:space="preserve">Table 5.7C Profiles for PAH in VOC in inland navigation exhaust gasses </t>
  </si>
  <si>
    <t>2-stroke</t>
  </si>
  <si>
    <t>grams/kg of VOC</t>
  </si>
  <si>
    <t>Table 5.8 Emission profiles PM2.5 in inland navigation PM10</t>
  </si>
  <si>
    <t>Combustion of  diesel fuel by recreational boat traffic</t>
  </si>
  <si>
    <t>Combustion of  petrol by recreational boat traffic</t>
  </si>
  <si>
    <t>Combustion of  diesel fuel by professional inland shipping</t>
  </si>
  <si>
    <t>"Onderhoud van methodieken Emissieregistratie 2006-2007.pdf" (in Dutch)</t>
  </si>
  <si>
    <t>('Maintenance of methods Emission Registration 2006-2007.pdf') can be found in:</t>
  </si>
  <si>
    <t>Dutch</t>
  </si>
  <si>
    <t>Deep sea</t>
  </si>
  <si>
    <t>Foreign</t>
  </si>
  <si>
    <t>fishing</t>
  </si>
  <si>
    <t>trawlers</t>
  </si>
  <si>
    <r>
      <t xml:space="preserve">cutters </t>
    </r>
    <r>
      <rPr>
        <vertAlign val="superscript"/>
        <sz val="10"/>
        <rFont val="Arial"/>
        <family val="2"/>
      </rPr>
      <t>1)</t>
    </r>
  </si>
  <si>
    <t>cutters</t>
  </si>
  <si>
    <r>
      <t>1)</t>
    </r>
    <r>
      <rPr>
        <sz val="10"/>
        <rFont val="Arial"/>
        <family val="2"/>
      </rPr>
      <t xml:space="preserve"> Calculated in accordance with the protocols of the Navigation Emission Registration Project </t>
    </r>
  </si>
  <si>
    <t xml:space="preserve">    (EMS) of theDirectorate-General for Public Works and Water Management (in Dutch). See:</t>
  </si>
  <si>
    <t>grams/kg fuel</t>
  </si>
  <si>
    <t>Foreign fishing cutters</t>
  </si>
  <si>
    <t>PM2,5</t>
  </si>
  <si>
    <t>SO2</t>
  </si>
  <si>
    <t>Metals</t>
  </si>
  <si>
    <t>Deep sea trawlers</t>
  </si>
  <si>
    <t>Dutch fishing cutters and inland fishing</t>
  </si>
  <si>
    <t>Table 6.3 Basic data for fisheries fuel sold emission calculations</t>
  </si>
  <si>
    <t>TJ</t>
  </si>
  <si>
    <r>
      <t xml:space="preserve">Emission factors diesel </t>
    </r>
    <r>
      <rPr>
        <vertAlign val="superscript"/>
        <sz val="10"/>
        <rFont val="Arial"/>
        <family val="2"/>
      </rPr>
      <t>2)</t>
    </r>
  </si>
  <si>
    <t xml:space="preserve">   "</t>
  </si>
  <si>
    <t>PM2.5</t>
  </si>
  <si>
    <t>Emission factors fuel oil</t>
  </si>
  <si>
    <r>
      <t xml:space="preserve">Net heating value diesel </t>
    </r>
    <r>
      <rPr>
        <vertAlign val="superscript"/>
        <sz val="10"/>
        <rFont val="Arial"/>
        <family val="2"/>
      </rPr>
      <t>1)</t>
    </r>
  </si>
  <si>
    <t>MJ/kg fuel</t>
  </si>
  <si>
    <r>
      <t xml:space="preserve">Net heating value fuel oil </t>
    </r>
    <r>
      <rPr>
        <vertAlign val="superscript"/>
        <sz val="10"/>
        <rFont val="Arial"/>
        <family val="2"/>
      </rPr>
      <t>1)</t>
    </r>
  </si>
  <si>
    <r>
      <rPr>
        <vertAlign val="superscript"/>
        <sz val="10"/>
        <rFont val="Arial"/>
        <family val="2"/>
      </rPr>
      <t>1)</t>
    </r>
    <r>
      <rPr>
        <sz val="10"/>
        <rFont val="Arial"/>
        <family val="2"/>
      </rPr>
      <t xml:space="preserve"> Source: Statistics Netherlands (CBS), National Energy Balance.</t>
    </r>
  </si>
  <si>
    <r>
      <rPr>
        <vertAlign val="superscript"/>
        <sz val="10"/>
        <rFont val="Arial"/>
        <family val="2"/>
      </rPr>
      <t>2)</t>
    </r>
    <r>
      <rPr>
        <sz val="10"/>
        <rFont val="Arial"/>
        <family val="2"/>
      </rPr>
      <t xml:space="preserve"> Source: TNO; calculated in accordance with the protocols of the Navigation Emission Registration Project (EMS) of theDirectorate-General for Public Works and Water Management (in Dutch). See:</t>
    </r>
  </si>
  <si>
    <r>
      <t xml:space="preserve">Table 6.1 Fuel consumption of fisheries on Dutch territory </t>
    </r>
    <r>
      <rPr>
        <b/>
        <vertAlign val="superscript"/>
        <sz val="16"/>
        <rFont val="Arial"/>
        <family val="2"/>
      </rPr>
      <t>1)</t>
    </r>
  </si>
  <si>
    <r>
      <t xml:space="preserve">Table 6.2 Fishery emission factors for Dutch territory </t>
    </r>
    <r>
      <rPr>
        <b/>
        <vertAlign val="superscript"/>
        <sz val="16"/>
        <rFont val="Arial"/>
        <family val="2"/>
      </rPr>
      <t>1)</t>
    </r>
  </si>
  <si>
    <t>Table 7.1 Fuel consumption of ocean shipping</t>
  </si>
  <si>
    <t>At anchor</t>
  </si>
  <si>
    <t>Manoeuvring</t>
  </si>
  <si>
    <t>Sailing</t>
  </si>
  <si>
    <t>in port</t>
  </si>
  <si>
    <r>
      <t xml:space="preserve">on DCS </t>
    </r>
    <r>
      <rPr>
        <vertAlign val="superscript"/>
        <sz val="10"/>
        <rFont val="Arial"/>
        <family val="2"/>
      </rPr>
      <t>2)</t>
    </r>
  </si>
  <si>
    <r>
      <t>2)</t>
    </r>
    <r>
      <rPr>
        <sz val="10"/>
        <rFont val="Arial"/>
        <family val="2"/>
      </rPr>
      <t xml:space="preserve"> Dutch area of the Continental Shelf</t>
    </r>
  </si>
  <si>
    <t>Table 7.2 CO emission factors for ocean shipping</t>
  </si>
  <si>
    <t>1) 2)</t>
  </si>
  <si>
    <r>
      <t>2)</t>
    </r>
    <r>
      <rPr>
        <sz val="10"/>
        <rFont val="Arial"/>
        <family val="2"/>
      </rPr>
      <t xml:space="preserve"> Calculated in accordance with the protocols of the Navigation Emission Registration Project </t>
    </r>
  </si>
  <si>
    <t xml:space="preserve">    of theDirectorate-General for Public Works and Water Management (in Dutch). See:</t>
  </si>
  <si>
    <r>
      <t>3)</t>
    </r>
    <r>
      <rPr>
        <sz val="10"/>
        <rFont val="Arial"/>
        <family val="2"/>
      </rPr>
      <t xml:space="preserve"> Dutch portion of the Continental Shelf</t>
    </r>
  </si>
  <si>
    <t>Table 7.3 VOC emission factors for ocean shipping</t>
  </si>
  <si>
    <t>* Provisional figures.</t>
  </si>
  <si>
    <t>Table 7.4 NOx emission factors for ocean shipping</t>
  </si>
  <si>
    <t>Table 7.5 PM10 emission factors for ocean shipping</t>
  </si>
  <si>
    <t>Table 7.6 SO2 emission factors for ocean shipping</t>
  </si>
  <si>
    <t>Table 7.7 Emission factors for ocean shipping, other substances</t>
  </si>
  <si>
    <t>Sailing and</t>
  </si>
  <si>
    <r>
      <t xml:space="preserve">on DCS </t>
    </r>
    <r>
      <rPr>
        <vertAlign val="superscript"/>
        <sz val="10"/>
        <rFont val="Arial"/>
        <family val="2"/>
      </rPr>
      <t>1)</t>
    </r>
  </si>
  <si>
    <t>manoeuvring</t>
  </si>
  <si>
    <r>
      <t>NH</t>
    </r>
    <r>
      <rPr>
        <b/>
        <vertAlign val="subscript"/>
        <sz val="10"/>
        <rFont val="Arial"/>
        <family val="2"/>
      </rPr>
      <t xml:space="preserve">3 </t>
    </r>
    <r>
      <rPr>
        <vertAlign val="superscript"/>
        <sz val="10"/>
        <rFont val="Arial"/>
        <family val="2"/>
      </rPr>
      <t>4)</t>
    </r>
  </si>
  <si>
    <t>mgs/kg of fuel</t>
  </si>
  <si>
    <r>
      <t>1)</t>
    </r>
    <r>
      <rPr>
        <sz val="10"/>
        <rFont val="Arial"/>
        <family val="2"/>
      </rPr>
      <t xml:space="preserve"> Dutch portion of the Continental Shelf</t>
    </r>
  </si>
  <si>
    <r>
      <t>2)</t>
    </r>
    <r>
      <rPr>
        <sz val="10"/>
        <rFont val="Arial"/>
        <family val="2"/>
      </rPr>
      <t xml:space="preserve"> Ntziachristos, L., Z. Samaras, 2000. COPERT III; Computer Programme to calculate emissions from road transport, methodology and emission factors (version 2.1), European Energy Agency (EEA), Copenhagen</t>
    </r>
  </si>
  <si>
    <t>Table 7.8A Ocean shipping emission profiles for VOC-components</t>
  </si>
  <si>
    <t>and</t>
  </si>
  <si>
    <t>fuel oil</t>
  </si>
  <si>
    <t>Source: see under Table 7.8C</t>
  </si>
  <si>
    <t>Table 7.8B Profiles for dioxines in VOC from ocean shipping</t>
  </si>
  <si>
    <t xml:space="preserve">Table 7.8C Profiles for PAH in VOC in ocean shipping exhaust gasses </t>
  </si>
  <si>
    <t>Table 7.9 Emission profiles PM2.5 in ocean shipping PM10</t>
  </si>
  <si>
    <t>Combustion of diesel fuel/heavy fuel oil</t>
  </si>
  <si>
    <t>Fuel and emission factors for seagoing vessels at berth</t>
  </si>
  <si>
    <t>Table 7.10A Fuel rate of ships at berth</t>
  </si>
  <si>
    <t>Ship type</t>
  </si>
  <si>
    <t>Fuel rate</t>
  </si>
  <si>
    <t>kg/1000 GT.hour</t>
  </si>
  <si>
    <t>Bulk carrier</t>
  </si>
  <si>
    <t>Container ship</t>
  </si>
  <si>
    <t>General Cargo</t>
  </si>
  <si>
    <t>Passenger &lt;=30000 GT</t>
  </si>
  <si>
    <t>Passenger  &gt; 30000 GT</t>
  </si>
  <si>
    <t>RoRo Cargo</t>
  </si>
  <si>
    <t>Oil Tanker</t>
  </si>
  <si>
    <t>Other Tanker</t>
  </si>
  <si>
    <t>Reefer</t>
  </si>
  <si>
    <t>Other</t>
  </si>
  <si>
    <t>Tug/Supply</t>
  </si>
  <si>
    <t>Source: [Ref 139: Hulskotte et al., 2013; Ref 140: Hulskotte and Matthias, 2013]</t>
  </si>
  <si>
    <t>Table 7.10B Specification of fuel types of ships at berth per ship type</t>
  </si>
  <si>
    <t>HFO</t>
  </si>
  <si>
    <t>MDO</t>
  </si>
  <si>
    <t>MGO/ULMF</t>
  </si>
  <si>
    <t>Table 7.10C  Allocation of fuels usage in engine types and apparatus per ship type</t>
  </si>
  <si>
    <t>Power</t>
  </si>
  <si>
    <t>Boiler</t>
  </si>
  <si>
    <t>(MS)</t>
  </si>
  <si>
    <t>Table 7.10D Emission factors of medium/high speed engines (MS) at berth</t>
  </si>
  <si>
    <t>Year of build</t>
  </si>
  <si>
    <r>
      <t>NO</t>
    </r>
    <r>
      <rPr>
        <b/>
        <vertAlign val="subscript"/>
        <sz val="11"/>
        <color indexed="8"/>
        <rFont val="Arial"/>
        <family val="2"/>
      </rPr>
      <t>X</t>
    </r>
  </si>
  <si>
    <t>PM</t>
  </si>
  <si>
    <t>1900 – 1973</t>
  </si>
  <si>
    <t>1974 – 1979</t>
  </si>
  <si>
    <t>1980 – 1984</t>
  </si>
  <si>
    <t>1985 – 1989</t>
  </si>
  <si>
    <t>1990 – 1994</t>
  </si>
  <si>
    <t>1995 – 1999</t>
  </si>
  <si>
    <t>2000 – 2010</t>
  </si>
  <si>
    <t>Fuel</t>
  </si>
  <si>
    <r>
      <t>SO</t>
    </r>
    <r>
      <rPr>
        <b/>
        <vertAlign val="subscript"/>
        <sz val="11"/>
        <color indexed="8"/>
        <rFont val="Arial"/>
        <family val="2"/>
      </rPr>
      <t>2</t>
    </r>
  </si>
  <si>
    <r>
      <t>CO</t>
    </r>
    <r>
      <rPr>
        <b/>
        <vertAlign val="subscript"/>
        <sz val="11"/>
        <color indexed="8"/>
        <rFont val="Arial"/>
        <family val="2"/>
      </rPr>
      <t>2</t>
    </r>
  </si>
  <si>
    <t xml:space="preserve">Correction factors for sailing sea-going vessels </t>
  </si>
  <si>
    <t>on Dutch territory and on the Dutch part of the Continental shelf</t>
  </si>
  <si>
    <t>Table 7.11A Correction factors (CEF) for reciprocating diesel engines</t>
  </si>
  <si>
    <r>
      <t>CO</t>
    </r>
    <r>
      <rPr>
        <b/>
        <vertAlign val="subscript"/>
        <sz val="11"/>
        <color indexed="8"/>
        <rFont val="Arial"/>
        <family val="2"/>
      </rPr>
      <t>2</t>
    </r>
    <r>
      <rPr>
        <b/>
        <sz val="11"/>
        <color indexed="8"/>
        <rFont val="Arial"/>
        <family val="2"/>
      </rPr>
      <t>, SO</t>
    </r>
    <r>
      <rPr>
        <b/>
        <vertAlign val="subscript"/>
        <sz val="11"/>
        <color indexed="8"/>
        <rFont val="Arial"/>
        <family val="2"/>
      </rPr>
      <t>2</t>
    </r>
  </si>
  <si>
    <t>VOC, CH4</t>
  </si>
  <si>
    <t xml:space="preserve"> % of MCR</t>
  </si>
  <si>
    <t>SP</t>
  </si>
  <si>
    <t>MS</t>
  </si>
  <si>
    <t>Table 7.11B Correction factors (CEF) for steam turbines</t>
  </si>
  <si>
    <t xml:space="preserve">Power </t>
  </si>
  <si>
    <r>
      <t>CO</t>
    </r>
    <r>
      <rPr>
        <b/>
        <vertAlign val="subscript"/>
        <sz val="11"/>
        <rFont val="Arial"/>
        <family val="2"/>
      </rPr>
      <t>2</t>
    </r>
  </si>
  <si>
    <r>
      <t>SO</t>
    </r>
    <r>
      <rPr>
        <b/>
        <vertAlign val="subscript"/>
        <sz val="11"/>
        <rFont val="Arial"/>
        <family val="2"/>
      </rPr>
      <t>2</t>
    </r>
  </si>
  <si>
    <r>
      <t>NO</t>
    </r>
    <r>
      <rPr>
        <b/>
        <vertAlign val="subscript"/>
        <sz val="11"/>
        <rFont val="Arial"/>
        <family val="2"/>
      </rPr>
      <t>X</t>
    </r>
  </si>
  <si>
    <t>% of MCR</t>
  </si>
  <si>
    <t>Table 7.11C Correction factors (CEF) for gas turbines</t>
  </si>
  <si>
    <t>Table 8.1 Fuel consumption by air traffic</t>
  </si>
  <si>
    <t>LTO-CYCLE (NFR)</t>
  </si>
  <si>
    <t>Schiphol</t>
  </si>
  <si>
    <t>Other airports</t>
  </si>
  <si>
    <t>Take-off</t>
  </si>
  <si>
    <t>Climb-out</t>
  </si>
  <si>
    <t>Approach</t>
  </si>
  <si>
    <t>Idle</t>
  </si>
  <si>
    <t>APU/GPU</t>
  </si>
  <si>
    <t>Gasoline</t>
  </si>
  <si>
    <t>(AVGAS)</t>
  </si>
  <si>
    <t>Table 8.2 CO emission factors for air traffic</t>
  </si>
  <si>
    <t>o.w.</t>
  </si>
  <si>
    <t>airports</t>
  </si>
  <si>
    <t>Jet Kerosine</t>
  </si>
  <si>
    <r>
      <t xml:space="preserve">1) </t>
    </r>
    <r>
      <rPr>
        <sz val="10"/>
        <rFont val="Arial"/>
        <family val="2"/>
      </rPr>
      <t>It concerns derived emission factors. Table 8.9 shows the basic factors.</t>
    </r>
  </si>
  <si>
    <t xml:space="preserve">   For the methodology see chapter 8 of 'Methods for calculating the emissions of transport in the Netherlands'</t>
  </si>
  <si>
    <t>Table 8.3 VOC emission factors for air traffic</t>
  </si>
  <si>
    <t>Kerosine</t>
  </si>
  <si>
    <t>Table 8.4 NOx emission factors for air traffic</t>
  </si>
  <si>
    <t>Table 8.5 PM10 emission factors for air traffic</t>
  </si>
  <si>
    <t>Table 8.6 CH4 emission factors for air traffic</t>
  </si>
  <si>
    <t>LTO</t>
  </si>
  <si>
    <t>Table 8.7 Selection of substances per activity and airport</t>
  </si>
  <si>
    <t>Compound</t>
  </si>
  <si>
    <t>Activity</t>
  </si>
  <si>
    <t>Airports</t>
  </si>
  <si>
    <r>
      <t>CO</t>
    </r>
    <r>
      <rPr>
        <vertAlign val="subscript"/>
        <sz val="10"/>
        <color rgb="FF000000"/>
        <rFont val="Calibri"/>
        <family val="2"/>
      </rPr>
      <t>2</t>
    </r>
    <r>
      <rPr>
        <sz val="10"/>
        <color rgb="FF000000"/>
        <rFont val="Calibri"/>
        <family val="2"/>
      </rPr>
      <t>, CO, NOx, SOx, N</t>
    </r>
    <r>
      <rPr>
        <vertAlign val="subscript"/>
        <sz val="10"/>
        <color rgb="FF000000"/>
        <rFont val="Calibri"/>
        <family val="2"/>
      </rPr>
      <t>2</t>
    </r>
    <r>
      <rPr>
        <sz val="10"/>
        <color rgb="FF000000"/>
        <rFont val="Calibri"/>
        <family val="2"/>
      </rPr>
      <t>O, EC2.5</t>
    </r>
  </si>
  <si>
    <t>All</t>
  </si>
  <si>
    <t>APU</t>
  </si>
  <si>
    <t>Large</t>
  </si>
  <si>
    <t>GSE</t>
  </si>
  <si>
    <t>CxHy</t>
  </si>
  <si>
    <t>Fuelling</t>
  </si>
  <si>
    <r>
      <t>NH</t>
    </r>
    <r>
      <rPr>
        <vertAlign val="subscript"/>
        <sz val="10"/>
        <color rgb="FF000000"/>
        <rFont val="Calibri"/>
        <family val="2"/>
      </rPr>
      <t>3</t>
    </r>
  </si>
  <si>
    <t>PM(10), PM2.5</t>
  </si>
  <si>
    <t>Tyres</t>
  </si>
  <si>
    <t>Brakes</t>
  </si>
  <si>
    <t>Coarse dust</t>
  </si>
  <si>
    <t>Table 8.8A Air traffic emission profiles for VOC-components</t>
  </si>
  <si>
    <t>Aircraft type</t>
  </si>
  <si>
    <t>number of engines</t>
  </si>
  <si>
    <t>TIM-cat.</t>
  </si>
  <si>
    <t>MTOW</t>
  </si>
  <si>
    <t>Engine type</t>
  </si>
  <si>
    <t>number of LTO’s</t>
  </si>
  <si>
    <t>CO2
tons/LTO</t>
  </si>
  <si>
    <t>NOx
kgs/LTO</t>
  </si>
  <si>
    <t>VOS
kg/LTO</t>
  </si>
  <si>
    <t>CO
kgs/LTO</t>
  </si>
  <si>
    <t>SOx
kg/LTO</t>
  </si>
  <si>
    <t>Airbus A380</t>
  </si>
  <si>
    <t>JUMBO</t>
  </si>
  <si>
    <t>Trent 970-84</t>
  </si>
  <si>
    <t>Boeing 747-400 combi</t>
  </si>
  <si>
    <t>Boeing 777-200</t>
  </si>
  <si>
    <t>Airbus A350 900</t>
  </si>
  <si>
    <t>Trent XWB-84</t>
  </si>
  <si>
    <t>Airbus A330-300</t>
  </si>
  <si>
    <t>Airbus A330-200</t>
  </si>
  <si>
    <t>TF</t>
  </si>
  <si>
    <t>Boeing 767-200/300</t>
  </si>
  <si>
    <t>Boeing 737-900</t>
  </si>
  <si>
    <t>Boeing 737-800</t>
  </si>
  <si>
    <t>CFM56-7B26</t>
  </si>
  <si>
    <t>Airbus A300/B2/B4/C4</t>
  </si>
  <si>
    <t>Boeing 737-700</t>
  </si>
  <si>
    <t>CFM56-7B22</t>
  </si>
  <si>
    <t>Boeing 757-200</t>
  </si>
  <si>
    <t>RB211-535E4</t>
  </si>
  <si>
    <t>Airbus A321</t>
  </si>
  <si>
    <t>Airbus A320</t>
  </si>
  <si>
    <t>Boeing 737-400</t>
  </si>
  <si>
    <t>CFM56-3B-2</t>
  </si>
  <si>
    <t>Bombardier CS (BD500)</t>
  </si>
  <si>
    <t>Airbus A319</t>
  </si>
  <si>
    <t>Embraer RJ 190</t>
  </si>
  <si>
    <t>Airbus A318</t>
  </si>
  <si>
    <t>CFM56-5B6/2P</t>
  </si>
  <si>
    <t>Canadair Global Express</t>
  </si>
  <si>
    <t>TFBUS</t>
  </si>
  <si>
    <t>BR700-710A2-20</t>
  </si>
  <si>
    <t>Bombardier CRJ-900</t>
  </si>
  <si>
    <t>CF34-8C5</t>
  </si>
  <si>
    <t>Embraer RJ 170</t>
  </si>
  <si>
    <t>PW307A</t>
  </si>
  <si>
    <t>DHC Dash 8 Q400*</t>
  </si>
  <si>
    <t>TP</t>
  </si>
  <si>
    <t>PW 150A*</t>
  </si>
  <si>
    <t>CF34-3A1</t>
  </si>
  <si>
    <t>Falcon 2000/2200</t>
  </si>
  <si>
    <t>Cessna 750</t>
  </si>
  <si>
    <t>AE3007C</t>
  </si>
  <si>
    <t>Cessna 550/650</t>
  </si>
  <si>
    <t>Cessna 500</t>
  </si>
  <si>
    <t>AGUSTA A139</t>
  </si>
  <si>
    <t>HELI_T</t>
  </si>
  <si>
    <t>PT6C-67C</t>
  </si>
  <si>
    <t>Dornier 228</t>
  </si>
  <si>
    <t>TPBUS</t>
  </si>
  <si>
    <t>TPE331-11U-601G*</t>
  </si>
  <si>
    <t>Cessna 550</t>
  </si>
  <si>
    <t>EC 135</t>
  </si>
  <si>
    <t>Source: ICAO Aircraft Emissions Databank</t>
  </si>
  <si>
    <t xml:space="preserve">Also see:  ICAO, various years, International Civil Aviation Organisation. International standards and recommended practices environmental protection,. </t>
  </si>
  <si>
    <t xml:space="preserve">annex 16 to the convention on international civil aviation, first edition 1981. </t>
  </si>
  <si>
    <t>Table 8.10 TIM-times during various flight phases</t>
  </si>
  <si>
    <t>TIM-code:</t>
  </si>
  <si>
    <r>
      <t xml:space="preserve">JUMBO </t>
    </r>
    <r>
      <rPr>
        <vertAlign val="superscript"/>
        <sz val="10"/>
        <rFont val="Arial"/>
        <family val="2"/>
      </rPr>
      <t>1)</t>
    </r>
  </si>
  <si>
    <r>
      <t xml:space="preserve">TF </t>
    </r>
    <r>
      <rPr>
        <vertAlign val="superscript"/>
        <sz val="10"/>
        <rFont val="Arial"/>
        <family val="2"/>
      </rPr>
      <t>2)</t>
    </r>
  </si>
  <si>
    <r>
      <t xml:space="preserve">TP </t>
    </r>
    <r>
      <rPr>
        <vertAlign val="superscript"/>
        <sz val="10"/>
        <rFont val="Arial"/>
        <family val="2"/>
      </rPr>
      <t>3)</t>
    </r>
  </si>
  <si>
    <r>
      <t xml:space="preserve">TPBUS </t>
    </r>
    <r>
      <rPr>
        <vertAlign val="superscript"/>
        <sz val="10"/>
        <rFont val="Arial"/>
        <family val="2"/>
      </rPr>
      <t>4)</t>
    </r>
  </si>
  <si>
    <r>
      <t xml:space="preserve">TFBUS </t>
    </r>
    <r>
      <rPr>
        <vertAlign val="superscript"/>
        <sz val="10"/>
        <rFont val="Arial"/>
        <family val="2"/>
      </rPr>
      <t>5)</t>
    </r>
  </si>
  <si>
    <r>
      <t xml:space="preserve">HELI </t>
    </r>
    <r>
      <rPr>
        <vertAlign val="superscript"/>
        <sz val="10"/>
        <rFont val="Arial"/>
        <family val="2"/>
      </rPr>
      <t>6)</t>
    </r>
  </si>
  <si>
    <r>
      <t xml:space="preserve">PISTON </t>
    </r>
    <r>
      <rPr>
        <vertAlign val="superscript"/>
        <sz val="10"/>
        <rFont val="Arial"/>
        <family val="2"/>
      </rPr>
      <t>7)</t>
    </r>
  </si>
  <si>
    <t>seconds</t>
  </si>
  <si>
    <t>Flight phase:</t>
  </si>
  <si>
    <t>TAKE-OFF</t>
  </si>
  <si>
    <t>CLIMB-OUT</t>
  </si>
  <si>
    <t>APPROACH</t>
  </si>
  <si>
    <t>IDLE (until 2002)</t>
  </si>
  <si>
    <t>IDLE</t>
  </si>
  <si>
    <t>The TIMCODE’s have been applied to the following aircraft types:</t>
  </si>
  <si>
    <r>
      <t>1)</t>
    </r>
    <r>
      <rPr>
        <sz val="10"/>
        <rFont val="Arial"/>
        <family val="2"/>
      </rPr>
      <t xml:space="preserve"> JUMBO = wide-body planes (Boeing 747, DC10, MD11 etc)</t>
    </r>
  </si>
  <si>
    <r>
      <t>2)</t>
    </r>
    <r>
      <rPr>
        <sz val="10"/>
        <rFont val="Arial"/>
        <family val="2"/>
      </rPr>
      <t xml:space="preserve"> TF = other commercial aircraft with turbofan engines</t>
    </r>
  </si>
  <si>
    <r>
      <t>3)</t>
    </r>
    <r>
      <rPr>
        <sz val="10"/>
        <rFont val="Arial"/>
        <family val="2"/>
      </rPr>
      <t xml:space="preserve"> TP = commercial aircraft with turboprop engines</t>
    </r>
  </si>
  <si>
    <r>
      <t>4)</t>
    </r>
    <r>
      <rPr>
        <sz val="10"/>
        <rFont val="Arial"/>
        <family val="2"/>
      </rPr>
      <t xml:space="preserve"> TPBUS = business planes with turboprop engines</t>
    </r>
  </si>
  <si>
    <r>
      <t>5)</t>
    </r>
    <r>
      <rPr>
        <sz val="10"/>
        <rFont val="Arial"/>
        <family val="2"/>
      </rPr>
      <t xml:space="preserve"> TFBUS = business planes with turbofan engines</t>
    </r>
  </si>
  <si>
    <r>
      <t>6)</t>
    </r>
    <r>
      <rPr>
        <sz val="10"/>
        <rFont val="Arial"/>
        <family val="2"/>
      </rPr>
      <t xml:space="preserve"> HELI =  helicopters</t>
    </r>
  </si>
  <si>
    <r>
      <t>7)</t>
    </r>
    <r>
      <rPr>
        <sz val="10"/>
        <rFont val="Arial"/>
        <family val="2"/>
      </rPr>
      <t xml:space="preserve"> PISTON = general aviation with piston engine</t>
    </r>
  </si>
  <si>
    <t xml:space="preserve">The flight phase times (except for the Idle-phase) were derived from: EPA, 1985, Environmental Protection Agency, </t>
  </si>
  <si>
    <t xml:space="preserve">Compilation of air pollution emission factors, volume 2, Mobile sources, 4th edition. </t>
  </si>
  <si>
    <t>The average taxi/idle time (Idle) has been determined on the basis of accurate measurements at the various airports</t>
  </si>
  <si>
    <t xml:space="preserve">(Nollet, 1993. Taxi times for PMMS-working party 4 (revised version), NV Schiphol Airport, AOM93/025.RH, February 23 1993) </t>
  </si>
  <si>
    <t>Table 8.11 Emission profiles PM2.5 and EC2.5 in air traffic &amp; GSE PM10</t>
  </si>
  <si>
    <t>weight %</t>
  </si>
  <si>
    <t>EC2.5</t>
  </si>
  <si>
    <t>Combustion of jet kerosene</t>
  </si>
  <si>
    <t>Combustion of aviation gasoline</t>
  </si>
  <si>
    <t>Combustion of diesel</t>
  </si>
  <si>
    <t>Brake wear</t>
  </si>
  <si>
    <t>Tyre wear</t>
  </si>
  <si>
    <t>Table 8.12 Implied emission factors of ground service equipment at Dutch airports</t>
  </si>
  <si>
    <t>Table 8.13 Dust emissions from tyre and brake wear</t>
  </si>
  <si>
    <t>Fine dust (PM10)</t>
  </si>
  <si>
    <t>grams/tonne MTOW</t>
  </si>
  <si>
    <t>Source: Morris 2007</t>
  </si>
  <si>
    <t>Table 8.14 Air traffic emission factors of lead and SO2</t>
  </si>
  <si>
    <t>Year</t>
  </si>
  <si>
    <r>
      <t>SO</t>
    </r>
    <r>
      <rPr>
        <b/>
        <vertAlign val="subscript"/>
        <sz val="10"/>
        <color rgb="FF000000"/>
        <rFont val="Arial"/>
        <family val="2"/>
      </rPr>
      <t>2</t>
    </r>
  </si>
  <si>
    <t>AvGas</t>
  </si>
  <si>
    <t>Jet-A</t>
  </si>
  <si>
    <t>Boeing 747-800</t>
  </si>
  <si>
    <t>Boeing 777-200LR/777F</t>
  </si>
  <si>
    <t>Boeing 787-9 Dreamliner</t>
  </si>
  <si>
    <t>Boeing 787-8 Dreamliner</t>
  </si>
  <si>
    <t>CF34-8E2</t>
  </si>
  <si>
    <t>Dornier 328-Jet</t>
  </si>
  <si>
    <t>ARRIUS 2B2</t>
  </si>
  <si>
    <t>Table 9.1 Fuel consumption of mobile machinery</t>
  </si>
  <si>
    <t>TOTAL</t>
  </si>
  <si>
    <t>Agriculture</t>
  </si>
  <si>
    <t>Building sector</t>
  </si>
  <si>
    <t>Manufacturing industry</t>
  </si>
  <si>
    <t>Households</t>
  </si>
  <si>
    <t>Other sectors</t>
  </si>
  <si>
    <t>Source: TNO and CBS (Statistics Netherlands) Energy statistics.</t>
  </si>
  <si>
    <t>Table 9.2 Mobile machinery emission factors, CO</t>
  </si>
  <si>
    <t>Table 9.3 Mobile machinery emission factors, VOC</t>
  </si>
  <si>
    <t>Table 9.4 Mobile machinery emission factors, NOx</t>
  </si>
  <si>
    <t>Table 9.5 Mobile machinery emission factors, PM10</t>
  </si>
  <si>
    <t>Table 9.6 Mobile machinery emission factors, CH4</t>
  </si>
  <si>
    <t>TNO</t>
  </si>
  <si>
    <t>Table 9.7 Mobile machinery emission factors, NH3</t>
  </si>
  <si>
    <t xml:space="preserve">Table 9.8 Emission profiles PM2.5 and EC2.5 in mobile machinery PM10 </t>
  </si>
  <si>
    <t>Combustion of petrol</t>
  </si>
  <si>
    <t>Combustion of LPG</t>
  </si>
  <si>
    <t>Table 9.9 Basic data emission correction mobile machinery</t>
  </si>
  <si>
    <r>
      <t>BUTILch%</t>
    </r>
    <r>
      <rPr>
        <sz val="10"/>
        <rFont val="Arial"/>
        <family val="2"/>
      </rPr>
      <t xml:space="preserve"> </t>
    </r>
    <r>
      <rPr>
        <vertAlign val="superscript"/>
        <sz val="10"/>
        <rFont val="Arial"/>
        <family val="2"/>
      </rPr>
      <t>2)</t>
    </r>
  </si>
  <si>
    <r>
      <t>GWWch%</t>
    </r>
    <r>
      <rPr>
        <sz val="10"/>
        <rFont val="Arial"/>
        <family val="2"/>
      </rPr>
      <t xml:space="preserve"> </t>
    </r>
    <r>
      <rPr>
        <vertAlign val="superscript"/>
        <sz val="10"/>
        <rFont val="Arial"/>
        <family val="2"/>
      </rPr>
      <t>3)</t>
    </r>
  </si>
  <si>
    <r>
      <t>Agr_PJ</t>
    </r>
    <r>
      <rPr>
        <sz val="10"/>
        <rFont val="Arial"/>
        <family val="2"/>
      </rPr>
      <t xml:space="preserve"> </t>
    </r>
    <r>
      <rPr>
        <vertAlign val="superscript"/>
        <sz val="10"/>
        <rFont val="Arial"/>
        <family val="2"/>
      </rPr>
      <t>4)</t>
    </r>
  </si>
  <si>
    <r>
      <t>Contract work_PJ</t>
    </r>
    <r>
      <rPr>
        <sz val="10"/>
        <rFont val="Arial"/>
        <family val="2"/>
      </rPr>
      <t xml:space="preserve"> </t>
    </r>
    <r>
      <rPr>
        <vertAlign val="superscript"/>
        <sz val="10"/>
        <rFont val="Arial"/>
        <family val="2"/>
      </rPr>
      <t>5)</t>
    </r>
  </si>
  <si>
    <r>
      <t>2)</t>
    </r>
    <r>
      <rPr>
        <sz val="10"/>
        <rFont val="Arial"/>
        <family val="2"/>
      </rPr>
      <t xml:space="preserve"> BUTILch% = index figure for sector of construction of buildings and utility projects, (%)</t>
    </r>
  </si>
  <si>
    <r>
      <t>3)</t>
    </r>
    <r>
      <rPr>
        <sz val="10"/>
        <rFont val="Arial"/>
        <family val="2"/>
      </rPr>
      <t xml:space="preserve"> GWWch% = index figure for the civil engineering sector, (%)</t>
    </r>
  </si>
  <si>
    <t>Agricultural sector</t>
  </si>
  <si>
    <t>Construction sector</t>
  </si>
  <si>
    <t>According to EMMA</t>
  </si>
  <si>
    <t>Corrected</t>
  </si>
  <si>
    <r>
      <t xml:space="preserve">1) </t>
    </r>
    <r>
      <rPr>
        <sz val="10"/>
        <rFont val="Arial"/>
        <family val="2"/>
      </rPr>
      <t>See Chapter 9 of the Methods report.</t>
    </r>
  </si>
  <si>
    <t>fossil part of CC</t>
  </si>
  <si>
    <t>biogasoline</t>
  </si>
  <si>
    <t>bio-ethanol</t>
  </si>
  <si>
    <t>bio-ETBE</t>
  </si>
  <si>
    <t>bio-MTBE</t>
  </si>
  <si>
    <t>bio-methanol</t>
  </si>
  <si>
    <t>bionafta</t>
  </si>
  <si>
    <t>FAME</t>
  </si>
  <si>
    <t>HVO</t>
  </si>
  <si>
    <t>FAEE</t>
  </si>
  <si>
    <t>A</t>
  </si>
  <si>
    <t>A1</t>
  </si>
  <si>
    <t>A2</t>
  </si>
  <si>
    <t>A3</t>
  </si>
  <si>
    <t>A4</t>
  </si>
  <si>
    <t>A5</t>
  </si>
  <si>
    <t>A6</t>
  </si>
  <si>
    <t>A7</t>
  </si>
  <si>
    <t>B</t>
  </si>
  <si>
    <t>B1</t>
  </si>
  <si>
    <t>B2</t>
  </si>
  <si>
    <t>B3</t>
  </si>
  <si>
    <t>B4</t>
  </si>
  <si>
    <t>B5</t>
  </si>
  <si>
    <t>B6</t>
  </si>
  <si>
    <t>B7</t>
  </si>
  <si>
    <t>B8</t>
  </si>
  <si>
    <t>B9</t>
  </si>
  <si>
    <t>B10</t>
  </si>
  <si>
    <t>B11</t>
  </si>
  <si>
    <t>B12</t>
  </si>
  <si>
    <t>B13</t>
  </si>
  <si>
    <t>B14</t>
  </si>
  <si>
    <t>B15</t>
  </si>
  <si>
    <t>B16</t>
  </si>
  <si>
    <t>B17</t>
  </si>
  <si>
    <t>C</t>
  </si>
  <si>
    <t>C1</t>
  </si>
  <si>
    <t>C2</t>
  </si>
  <si>
    <t>C3</t>
  </si>
  <si>
    <t>D</t>
  </si>
  <si>
    <t>D1</t>
  </si>
  <si>
    <t>D2</t>
  </si>
  <si>
    <t>E</t>
  </si>
  <si>
    <t>E1</t>
  </si>
  <si>
    <t>E2</t>
  </si>
  <si>
    <t>F</t>
  </si>
  <si>
    <t>F1</t>
  </si>
  <si>
    <t>F2</t>
  </si>
  <si>
    <t>G</t>
  </si>
  <si>
    <t>G1</t>
  </si>
  <si>
    <t>G2</t>
  </si>
  <si>
    <t>G3</t>
  </si>
  <si>
    <t>H</t>
  </si>
  <si>
    <t>H1</t>
  </si>
  <si>
    <t>H2</t>
  </si>
  <si>
    <t>I</t>
  </si>
  <si>
    <t>I1</t>
  </si>
  <si>
    <t>I2</t>
  </si>
  <si>
    <t>I3</t>
  </si>
  <si>
    <t>I4</t>
  </si>
  <si>
    <t>I5</t>
  </si>
  <si>
    <t>I6</t>
  </si>
  <si>
    <t>I7</t>
  </si>
  <si>
    <t>I8</t>
  </si>
  <si>
    <t>I9</t>
  </si>
  <si>
    <t>K</t>
  </si>
  <si>
    <t>K1</t>
  </si>
  <si>
    <t>K2</t>
  </si>
  <si>
    <t>K3</t>
  </si>
  <si>
    <t>K4</t>
  </si>
  <si>
    <t>K5</t>
  </si>
  <si>
    <t>K6</t>
  </si>
  <si>
    <t>Bio fuel</t>
  </si>
  <si>
    <t>See Table 9.6</t>
  </si>
  <si>
    <t>(with Tar containing Asphalt Granulate (TAR))</t>
  </si>
  <si>
    <t xml:space="preserve"> for the 50 most frequently sighted aircraft at Schiphol airport</t>
  </si>
  <si>
    <t>Table 2.2 Mobile source emission factors for greenhouse gasses</t>
  </si>
  <si>
    <t>NL</t>
  </si>
  <si>
    <t>ENG</t>
  </si>
  <si>
    <t>Table 5.3  VOC (combustion) emission factors for inland navigation 1)</t>
  </si>
  <si>
    <t>this profile is used till 2010</t>
  </si>
  <si>
    <t>from 2011  see table 3.23a</t>
  </si>
  <si>
    <t xml:space="preserve">1) Calculated in accordance with the protocols of the Navigation Emission Registration Project </t>
  </si>
  <si>
    <t>At berth</t>
  </si>
  <si>
    <t>on DCS</t>
  </si>
  <si>
    <t>in portareas</t>
  </si>
  <si>
    <t>Tier 0 or I</t>
  </si>
  <si>
    <t>Tier II</t>
  </si>
  <si>
    <t>Table 7.10E Emission factors of boilers of boilers at berth</t>
  </si>
  <si>
    <t>Table 7.10F Emission factors of all engines and apparatus</t>
  </si>
  <si>
    <t>pre-Euro</t>
  </si>
  <si>
    <t>BABHZEEV</t>
  </si>
  <si>
    <t>before 1982</t>
  </si>
  <si>
    <t>Pre-Euro regulated catalytic converter</t>
  </si>
  <si>
    <t>Pre-Euro light</t>
  </si>
  <si>
    <t>Pre-Euro heavy</t>
  </si>
  <si>
    <t>Euro-6D medium weight</t>
  </si>
  <si>
    <t>Euro-6D heavy</t>
  </si>
  <si>
    <t>Euro-4 light half open particulate filter</t>
  </si>
  <si>
    <t>Euro-4 medium weight half open particulate filter</t>
  </si>
  <si>
    <t>Euro-4 heavy half open particulate filter</t>
  </si>
  <si>
    <t>Pre-Euro medium weight</t>
  </si>
  <si>
    <t>Unregulated catalytic converter heavy weight</t>
  </si>
  <si>
    <t>before 1992</t>
  </si>
  <si>
    <t>Euro-6D</t>
  </si>
  <si>
    <t>Euro-4 half open particulate filter</t>
  </si>
  <si>
    <t>Pre-Euro light weight</t>
  </si>
  <si>
    <t>Pre-Euro heavy weight</t>
  </si>
  <si>
    <t>LPAHZEEV</t>
  </si>
  <si>
    <t>LPEDEUD6</t>
  </si>
  <si>
    <t>Euro-6D plug-in hybrid</t>
  </si>
  <si>
    <t>LTRDEUD6CL3</t>
  </si>
  <si>
    <t>Euro-6D heavy, light tractor with trailer</t>
  </si>
  <si>
    <t>LTRDEUR1CL3</t>
  </si>
  <si>
    <t>Euro-1 heavy, light tractor with trailer</t>
  </si>
  <si>
    <t>LTRDEUR2CL3</t>
  </si>
  <si>
    <t>Euro-2 heavy, light tractor with trailer</t>
  </si>
  <si>
    <t>LTRDEUR3CL3</t>
  </si>
  <si>
    <t>Euro-3 heavy, light tractor with trailer</t>
  </si>
  <si>
    <t>LTRDEUR4CL3</t>
  </si>
  <si>
    <t>Euro-4 heavy, light tractor with trailer</t>
  </si>
  <si>
    <t>LTRDEUR4CL3DPF</t>
  </si>
  <si>
    <t>Euro-4 heavy, light tractor with trailer and closed particulate filter</t>
  </si>
  <si>
    <t>LTREZEEV</t>
  </si>
  <si>
    <t>light tractor with trailer</t>
  </si>
  <si>
    <t>Eletricity</t>
  </si>
  <si>
    <t>CF6-80C2B1F</t>
  </si>
  <si>
    <t>Airbus A350 1000</t>
  </si>
  <si>
    <t>Boeing 787-10 Dreamliner</t>
  </si>
  <si>
    <t>CF6-80E1A4</t>
  </si>
  <si>
    <t>CF6-80C2A2</t>
  </si>
  <si>
    <t>CF6-80C2B6F</t>
  </si>
  <si>
    <t>CF6-50C2</t>
  </si>
  <si>
    <t>Airbus 321 neo</t>
  </si>
  <si>
    <t>PW1525G</t>
  </si>
  <si>
    <t>Dassault Falcon 7X</t>
  </si>
  <si>
    <t>Dassault Falcon 900</t>
  </si>
  <si>
    <t>TFE731-3</t>
  </si>
  <si>
    <t>PW306B</t>
  </si>
  <si>
    <t>Cessna 560</t>
  </si>
  <si>
    <t>JT15D-5, -5A, -5B</t>
  </si>
  <si>
    <t>JT15D-4 series</t>
  </si>
  <si>
    <t>JT15D-1 series</t>
  </si>
  <si>
    <t>Cessna 208 Caravan*</t>
  </si>
  <si>
    <t>PT6A-114A*</t>
  </si>
  <si>
    <t>IDLE (2003/2004, 5th runway into operation)</t>
  </si>
  <si>
    <t>IDLE (from 2005 onwards, annual data from Eurocontrol)</t>
  </si>
  <si>
    <t>on average:</t>
  </si>
  <si>
    <t>Rotterdam</t>
  </si>
  <si>
    <t>IDLE (until 2004)</t>
  </si>
  <si>
    <t>Twente</t>
  </si>
  <si>
    <t>Maastricht</t>
  </si>
  <si>
    <t>Groningen</t>
  </si>
  <si>
    <t>Eindhoven</t>
  </si>
  <si>
    <t>75,4 *</t>
  </si>
  <si>
    <t>* profile of EC2.5 is engine-dependent, only when not available this default value is used.</t>
  </si>
  <si>
    <t>grams/tonne of fuel</t>
  </si>
  <si>
    <t>Table 2.5 Uncertainty estimates for greenhouse gas emissions</t>
  </si>
  <si>
    <r>
      <t>Table 2.7 Petrol and diesel fuel, CO</t>
    </r>
    <r>
      <rPr>
        <b/>
        <vertAlign val="subscript"/>
        <sz val="16"/>
        <rFont val="Calibri"/>
        <family val="2"/>
        <scheme val="minor"/>
      </rPr>
      <t>2</t>
    </r>
    <r>
      <rPr>
        <b/>
        <sz val="16"/>
        <rFont val="Calibri"/>
        <family val="2"/>
        <scheme val="minor"/>
      </rPr>
      <t xml:space="preserve"> emission factors</t>
    </r>
  </si>
  <si>
    <t>Table 3.2 Emission factors for petrol evaporation</t>
  </si>
  <si>
    <t>Table 3.3A Emission factors for particles from tyres, brakes and road surfaces</t>
  </si>
  <si>
    <t>Table 3.3B Profiles for particles from tyres, brakes and road surfaces</t>
  </si>
  <si>
    <t xml:space="preserve">Table 3.4 Emission factors for leakage losses and combustion of engine oil </t>
  </si>
  <si>
    <t>Table 3.5 Leakage losses of engine oil by vehicle age</t>
  </si>
  <si>
    <t>Table 3.6A Heavy metals in motor fuels and engine oil</t>
  </si>
  <si>
    <t>Table 3.6B  Profiles of heavy metals in wear debris</t>
  </si>
  <si>
    <t xml:space="preserve">Table 3.7 Lead and sulphur content of road traffic fuels </t>
  </si>
  <si>
    <t>Table 3.8A Correction factors resulting from the utilization of porous asphalt</t>
  </si>
  <si>
    <t xml:space="preserve">Table 3.8B Percentage of PAH-containing road surface </t>
  </si>
  <si>
    <t>Table 3.8C PAH in Tar containing Asphalt Granulate (TAR)</t>
  </si>
  <si>
    <t xml:space="preserve">Table 3.8D PAH10 contents of asphalt granulate </t>
  </si>
  <si>
    <t>Table 3.9A Profiles for leakage losses of engine oil, by compartiment</t>
  </si>
  <si>
    <t>Table 3.9B Component profiles of engine oil</t>
  </si>
  <si>
    <t>Table 3.10A Road traffic emission profiles for VOC-components</t>
  </si>
  <si>
    <t>Table 3.10B Road traffic emission profiles for VOC components, new factors</t>
  </si>
  <si>
    <t>Table 3.10C Profiles for PAH in VOC in road traffic exhaust gasses</t>
  </si>
  <si>
    <t>Table 3.10D PAH-profiles petrol fuelled vehicles with cat and diesel vehicles 2000 and after</t>
  </si>
  <si>
    <t>Table 3.10E Profiles for dioxines in VOC in road traffic exhaust gasses</t>
  </si>
  <si>
    <t xml:space="preserve">Table 3.13 Emission profiles PM2.5 in road traffic PM10 </t>
  </si>
  <si>
    <t>See table 2.6</t>
  </si>
  <si>
    <t>rounded to 0,1 million</t>
  </si>
  <si>
    <t>Kilometers (million)</t>
  </si>
  <si>
    <t>Vehicle</t>
  </si>
  <si>
    <t>Utility vehicle</t>
  </si>
  <si>
    <t>rounded to 1%</t>
  </si>
  <si>
    <t>Type and</t>
  </si>
  <si>
    <t>Share in total kilometers of vehicle-fuel combination</t>
  </si>
  <si>
    <t>fuel</t>
  </si>
  <si>
    <t>BABB</t>
  </si>
  <si>
    <t>BABC</t>
  </si>
  <si>
    <t>BABCEEV5GEL</t>
  </si>
  <si>
    <t>BABCEUR5GEL</t>
  </si>
  <si>
    <t>BABCEUR6GEL</t>
  </si>
  <si>
    <t>BABDEEV5GELSCR</t>
  </si>
  <si>
    <t>BABD</t>
  </si>
  <si>
    <t>BABDEUR0GEL</t>
  </si>
  <si>
    <t>BABDEUR1GEL</t>
  </si>
  <si>
    <t>BABDEUR2GEL</t>
  </si>
  <si>
    <t>BABDEUR3GEL</t>
  </si>
  <si>
    <t>BABDEUR4GEL</t>
  </si>
  <si>
    <t>BABDEUR5EGRGEL</t>
  </si>
  <si>
    <t>BABDEUR5GELSCR</t>
  </si>
  <si>
    <t>BABDEUR6GEL</t>
  </si>
  <si>
    <t>BABE</t>
  </si>
  <si>
    <t>BABEZEEVGEL</t>
  </si>
  <si>
    <t>BABH</t>
  </si>
  <si>
    <t>BABHZEEVGEL</t>
  </si>
  <si>
    <t>BABL</t>
  </si>
  <si>
    <t>LBAB</t>
  </si>
  <si>
    <t>LBAC</t>
  </si>
  <si>
    <t>LBAD</t>
  </si>
  <si>
    <t>LBAE</t>
  </si>
  <si>
    <t>LBAHZEEV</t>
  </si>
  <si>
    <t>LBAH</t>
  </si>
  <si>
    <t>LBAL</t>
  </si>
  <si>
    <t>LBCBEUR3</t>
  </si>
  <si>
    <t>LBCB</t>
  </si>
  <si>
    <t>LBCBEUR4</t>
  </si>
  <si>
    <t>LBCBEUR5</t>
  </si>
  <si>
    <t>LBCBEUR6</t>
  </si>
  <si>
    <t>LPAB</t>
  </si>
  <si>
    <t>LPAC</t>
  </si>
  <si>
    <t>LPAD</t>
  </si>
  <si>
    <t>LPAE</t>
  </si>
  <si>
    <t>LPAH</t>
  </si>
  <si>
    <t>LPAL</t>
  </si>
  <si>
    <t>LPCBEUR3</t>
  </si>
  <si>
    <t>LPCB</t>
  </si>
  <si>
    <t>LPCBEUR4</t>
  </si>
  <si>
    <t>LPCBEUR5</t>
  </si>
  <si>
    <t>LPCBEUR6</t>
  </si>
  <si>
    <t>LPEB</t>
  </si>
  <si>
    <t>LPED</t>
  </si>
  <si>
    <t>LTRBEUR0</t>
  </si>
  <si>
    <t>LTRB</t>
  </si>
  <si>
    <t>LTRCEUR5</t>
  </si>
  <si>
    <t>LTRC</t>
  </si>
  <si>
    <t>LTRCEUR6</t>
  </si>
  <si>
    <t>LTRD</t>
  </si>
  <si>
    <t>LTRDEUR0</t>
  </si>
  <si>
    <t>LTRE</t>
  </si>
  <si>
    <t>LTRLEUR6</t>
  </si>
  <si>
    <t>LTRL</t>
  </si>
  <si>
    <t>MUTBEUR0LCH</t>
  </si>
  <si>
    <t>MUTB</t>
  </si>
  <si>
    <t>MUTCEUR6LCH</t>
  </si>
  <si>
    <t>MUTC</t>
  </si>
  <si>
    <t>MUTCEUR6ZWA</t>
  </si>
  <si>
    <t>MUTDEDE5LCHSCR</t>
  </si>
  <si>
    <t>MUTD</t>
  </si>
  <si>
    <t>MUTDEDE5SCRZWA</t>
  </si>
  <si>
    <t>MUTDEUG5EGRLCH</t>
  </si>
  <si>
    <t>MUTDEUG5EGRZWA</t>
  </si>
  <si>
    <t>MUTDEUG5LCHSCR</t>
  </si>
  <si>
    <t>MUTDEUG5SCRZWA</t>
  </si>
  <si>
    <t>MUTDEUR0LCH</t>
  </si>
  <si>
    <t>MUTDEUR0ZWA</t>
  </si>
  <si>
    <t>MUTDEUR1LCH</t>
  </si>
  <si>
    <t>MUTDEUR1ZWA</t>
  </si>
  <si>
    <t>MUTDEUR2LCH</t>
  </si>
  <si>
    <t>MUTDEUR2ZWA</t>
  </si>
  <si>
    <t>MUTDEUR3LCH</t>
  </si>
  <si>
    <t>MUTDEUR3ZWA</t>
  </si>
  <si>
    <t>MUTDEUR4LCH</t>
  </si>
  <si>
    <t>MUTDEUR4ZWA</t>
  </si>
  <si>
    <t>MUTDEUR6LCH</t>
  </si>
  <si>
    <t>MUTDEUR6ZWA</t>
  </si>
  <si>
    <t>MUTEZEEVLCH</t>
  </si>
  <si>
    <t>MUTE</t>
  </si>
  <si>
    <t>MUTEZEEVZWA</t>
  </si>
  <si>
    <t>MUTLEUR0LCH</t>
  </si>
  <si>
    <t>MUTL</t>
  </si>
  <si>
    <t>MVAB</t>
  </si>
  <si>
    <t>MVAC</t>
  </si>
  <si>
    <t>MVAD</t>
  </si>
  <si>
    <t>MVAE</t>
  </si>
  <si>
    <t>MVAHZEEVLCH</t>
  </si>
  <si>
    <t>MVAH</t>
  </si>
  <si>
    <t>MVAL</t>
  </si>
  <si>
    <t>ZTRB</t>
  </si>
  <si>
    <t>ZTRC</t>
  </si>
  <si>
    <t>ZTRD</t>
  </si>
  <si>
    <t>ZTRE</t>
  </si>
  <si>
    <t>ZTREZEEVZWA</t>
  </si>
  <si>
    <t>ZTRL</t>
  </si>
  <si>
    <t>ZUTBEUR0</t>
  </si>
  <si>
    <t>ZUTB</t>
  </si>
  <si>
    <t>ZUTCEUR6</t>
  </si>
  <si>
    <t>ZUTC</t>
  </si>
  <si>
    <t>ZUTDEDE5SCR</t>
  </si>
  <si>
    <t>ZUTD</t>
  </si>
  <si>
    <t>ZUTDEUG5EGR</t>
  </si>
  <si>
    <t>ZUTDEUG5SCR</t>
  </si>
  <si>
    <t>ZUTDEUR0</t>
  </si>
  <si>
    <t>ZUTDEUR1</t>
  </si>
  <si>
    <t>ZUTDEUR2</t>
  </si>
  <si>
    <t>ZUTDEUR3</t>
  </si>
  <si>
    <t>ZUTDEUR4</t>
  </si>
  <si>
    <t>ZUTDEUR6</t>
  </si>
  <si>
    <t>ZUTEZEEV</t>
  </si>
  <si>
    <t>ZUTE</t>
  </si>
  <si>
    <t>ZUTHZEEV</t>
  </si>
  <si>
    <t>ZUTH</t>
  </si>
  <si>
    <t>ZVAB</t>
  </si>
  <si>
    <t>ZVAC</t>
  </si>
  <si>
    <t>ZVAD</t>
  </si>
  <si>
    <t>ZVAE</t>
  </si>
  <si>
    <t>Table 2.6 Heating values for petrol and diesel</t>
  </si>
  <si>
    <t>sewer</t>
  </si>
  <si>
    <t>Table 2.8 Share of different types of biofuels in total biofuel consumption for transport in the Netherlands (NEa, 2021)</t>
  </si>
  <si>
    <t>De gegevens verzameld en verwerkt door de Taakgroep Verkeer en Vervoer voor de Emissieregistratie, zoals emissiefactoren, zijn bedoeld om nationale totalen van de schadelijke uitstoot van Verkeer en Vervoer te bepalen en te rapporteren. Voor andere toepassingen zijn deze gegevens waarschijnlijk niet geschikt. Daarnaast worden deze inzichten jaarlijks bijgesteld en zijn oudere gegevens niet meer van toepassing. Om de verwerking van de gegevens behapbaar te maken, worden er gemiddelden bepaald per relevante situatie. Dit zijn gemiddelden van de vloot, de inzet, de onderhoudsstaat, en het gedrag in elk van de veel voorkomende situaties die substantieel bijdragen aan de totale nationale uitstoot. Het is daarom veelal niet goed mogelijk om te interpoleren, toe te passen op andere situaties dan de definieerde situaties, of de details in de onderliggende categorieën te gebruiken. In dergelijke sommen is de kans groot dat er oneigenlijke en onbetrouwbare vergelijkingen gemaakt worden. Bij toepassingen van deze cijfers voor andere doeleinden is het noodzakelijk naar de onderliggende gegevens, omstandigheden en metingen te kijken. De Taakgroep Verkeer en Vervoer, als verantwoordelijke voor deze nationale cijfers, is de partij die hierop goed toe kan zien.</t>
  </si>
  <si>
    <t xml:space="preserve">The figures presented in this document are meant to be used to calculate and report national totals. The figures are in most cases not suitable for other uses. Furthermore, the figures change yearly based on new findings and research. Therefore, older figures are not applicable anymore. The figures are averages, therefore they are not suited for interpolation, and cannot be used in other situations than the one presented in the report. If doing so, the estimates will probably be incorrect. The figures can only be used in other situations after careful consideration of the circumstances and actual observations. The Task Torce for Transportation is responsible for these national averages, so they can be contacted in case of doubt. </t>
  </si>
  <si>
    <t>TAE-125-01</t>
  </si>
  <si>
    <t>PISTON</t>
  </si>
  <si>
    <t>Diamond DA 40 D</t>
  </si>
  <si>
    <t>Trent7000-72</t>
  </si>
  <si>
    <t>Airbus A330 neo 800/900</t>
  </si>
  <si>
    <t>LEAP-1A35A/33/33B2/32/30</t>
  </si>
  <si>
    <t>GEnx-2B67B</t>
  </si>
  <si>
    <t>GEnx-1B70</t>
  </si>
  <si>
    <t>CFM56-5B3/3</t>
  </si>
  <si>
    <t>GEnx-1B76/P2</t>
  </si>
  <si>
    <t>GEnx-1B74/75/P1</t>
  </si>
  <si>
    <t>GE90-77B</t>
  </si>
  <si>
    <t>CFM56-5B5/P</t>
  </si>
  <si>
    <t>GE90-115B</t>
  </si>
  <si>
    <t>CFM56-5B4/3</t>
  </si>
  <si>
    <t>CF34-10E5A1</t>
  </si>
  <si>
    <t>EC2.5 
g/LTO</t>
  </si>
  <si>
    <t>PM10
g/LTO</t>
  </si>
  <si>
    <t>, the Dutch Civil Aviation Authority concerning taxi times per separate runway combined with use figures (%) per runway, and data for 2005 - 2020 provided by Eurocontrol CODA.</t>
  </si>
  <si>
    <t>ZVAH</t>
  </si>
  <si>
    <t>ZVAHZEEV</t>
  </si>
  <si>
    <t>LPEDEDT6</t>
  </si>
  <si>
    <t>LPADEDT6</t>
  </si>
  <si>
    <t>LTRDEDT6CL3</t>
  </si>
  <si>
    <t>LBADEDT6CL3</t>
  </si>
  <si>
    <t>LBADEDT6CL2</t>
  </si>
  <si>
    <t>LBADEDT6CL1</t>
  </si>
  <si>
    <t>Bus (articulated)</t>
  </si>
  <si>
    <t>Euro-5 articulated</t>
  </si>
  <si>
    <t>Euro-6 articulated</t>
  </si>
  <si>
    <t>Euro-5EV SCR articulated</t>
  </si>
  <si>
    <t>Euro-0 articulated</t>
  </si>
  <si>
    <t>Euro-2 articulated</t>
  </si>
  <si>
    <t>Euro-3 articulated</t>
  </si>
  <si>
    <t>Euro-4 articulated</t>
  </si>
  <si>
    <t>Euro-5 EGR articulated</t>
  </si>
  <si>
    <t>Euro-5 SCR articulated</t>
  </si>
  <si>
    <t>Euro-6D Temp light</t>
  </si>
  <si>
    <t>Euro-6D Temp medium weight</t>
  </si>
  <si>
    <t>Euro-6D Temp heavy</t>
  </si>
  <si>
    <t>Euro-3 dual-fuel</t>
  </si>
  <si>
    <t>Euro-4 dual-fuel</t>
  </si>
  <si>
    <t>Euro-5 dual-fuel</t>
  </si>
  <si>
    <t>Euro-6 dual-fuel</t>
  </si>
  <si>
    <t>Pre-Euro light tractor with trailer</t>
  </si>
  <si>
    <t>Euro-5 light tractor with trailer</t>
  </si>
  <si>
    <t>Euro-6 light tractor with trailer</t>
  </si>
  <si>
    <t>Euro-6D Temp light tractor with trailer</t>
  </si>
  <si>
    <t>Euro-6D Temp</t>
  </si>
  <si>
    <t>Euro-6D Temp plug-in hybrid</t>
  </si>
  <si>
    <t>light</t>
  </si>
  <si>
    <t>heavy</t>
  </si>
  <si>
    <t>Pre-Euro light utility vehicle</t>
  </si>
  <si>
    <t>Euro-6 light utility vehicle</t>
  </si>
  <si>
    <t>Euro-6 medium weight utility vehicle</t>
  </si>
  <si>
    <t>Euro-5DE light SCR utility vehicle</t>
  </si>
  <si>
    <t>Euro-5DE medium weight SCR utility vehicle</t>
  </si>
  <si>
    <t>Euro-5G light EGR utility vehicle</t>
  </si>
  <si>
    <t>Euro-5G medium weight EGR utility vehicle</t>
  </si>
  <si>
    <t>Euro-5G light SCR utility vehicle</t>
  </si>
  <si>
    <t>Euro-5G medium weight SCR utility vehicle</t>
  </si>
  <si>
    <t>Euro-0 light utility vehicle</t>
  </si>
  <si>
    <t>Euro-0 medium weight utility vehicle</t>
  </si>
  <si>
    <t>Euro-1 light utility vehicle</t>
  </si>
  <si>
    <t>Euro-1 medium weight utility vehicle</t>
  </si>
  <si>
    <t>Euro-2 light utility vehicle</t>
  </si>
  <si>
    <t>Euro-2 medium weight utility vehicle</t>
  </si>
  <si>
    <t>Euro-3 light utility vehicle</t>
  </si>
  <si>
    <t>Euro-3 medium weight utility vehicle</t>
  </si>
  <si>
    <t>Euro-4 light utility vehicle</t>
  </si>
  <si>
    <t>Euro-4 medium weight utility vehicle</t>
  </si>
  <si>
    <t>light utility vehicle</t>
  </si>
  <si>
    <t>Pre-Euro heavy utility vehicle</t>
  </si>
  <si>
    <t>Euro-6 heavy utility vehicle</t>
  </si>
  <si>
    <t>Euro-5DE heavy SCR utility vehicle</t>
  </si>
  <si>
    <t>Euro-5G heavy EGR utility vehicle</t>
  </si>
  <si>
    <t>Euro-5G heavy SCR utility vehicle</t>
  </si>
  <si>
    <t>Euro-0 heavy utility vehicle</t>
  </si>
  <si>
    <t>Euro-1 heavy utility vehicle</t>
  </si>
  <si>
    <t>Euro-2 heavy utility vehicle</t>
  </si>
  <si>
    <t>Euro-3 heavy utility vehicle</t>
  </si>
  <si>
    <t>Euro-4 heavy utility vehicle</t>
  </si>
  <si>
    <t>heavy utility vehicle</t>
  </si>
  <si>
    <t>Aluminum</t>
  </si>
  <si>
    <t>Antimony</t>
  </si>
  <si>
    <t>Barium</t>
  </si>
  <si>
    <t>Beryllium</t>
  </si>
  <si>
    <t>Cobalt</t>
  </si>
  <si>
    <t>Iron</t>
  </si>
  <si>
    <t>Magnesium</t>
  </si>
  <si>
    <t>Manganese</t>
  </si>
  <si>
    <t>Molybdenum</t>
  </si>
  <si>
    <t>Tin</t>
  </si>
  <si>
    <t>Titanium</t>
  </si>
  <si>
    <t>Strontium</t>
  </si>
  <si>
    <t>Silicium</t>
  </si>
  <si>
    <t>Wolframium</t>
  </si>
  <si>
    <t>Zirconium</t>
  </si>
  <si>
    <t>Carbon</t>
  </si>
  <si>
    <t>Table 3.6D PAH compounds in tyre wear PAH total</t>
  </si>
  <si>
    <t>Acenaftheen</t>
  </si>
  <si>
    <t>Acenafthyleen</t>
  </si>
  <si>
    <t>Anthraceen</t>
  </si>
  <si>
    <t>Benzo(a)Anthraceen</t>
  </si>
  <si>
    <t>Benzo(a)Pyreen</t>
  </si>
  <si>
    <t>Benzo(b)Fluorantheen</t>
  </si>
  <si>
    <t>Benzo(ghi)Peryleen</t>
  </si>
  <si>
    <t>Benzo(k)Fluorantheen</t>
  </si>
  <si>
    <t>Chryseen</t>
  </si>
  <si>
    <t>dibenzo(ah)anthraceen</t>
  </si>
  <si>
    <t>Fenanthreen</t>
  </si>
  <si>
    <t>Fluorantheen</t>
  </si>
  <si>
    <t>fluoreen</t>
  </si>
  <si>
    <t>Indeno (1,2,3-c,d)Pyreen</t>
  </si>
  <si>
    <t>Naftaleen</t>
  </si>
  <si>
    <t>PAK (10 van VROM)</t>
  </si>
  <si>
    <t>PAK (16 van EPA)</t>
  </si>
  <si>
    <t>PAK (4 van PRTR)</t>
  </si>
  <si>
    <t>PAK (6 van Borneff)</t>
  </si>
  <si>
    <t>pyreen</t>
  </si>
  <si>
    <r>
      <t>Source:   Cooper, "</t>
    </r>
    <r>
      <rPr>
        <i/>
        <sz val="10"/>
        <rFont val="Arial"/>
        <family val="2"/>
      </rPr>
      <t>D.A., HCB, PCB, PCDD and PCDF emissions from ships,</t>
    </r>
    <r>
      <rPr>
        <sz val="10"/>
        <rFont val="Arial"/>
        <family val="2"/>
      </rPr>
      <t xml:space="preserve">" Atmospheric \Environment </t>
    </r>
    <r>
      <rPr>
        <b/>
        <sz val="10"/>
        <rFont val="Arial"/>
        <family val="2"/>
      </rPr>
      <t>39</t>
    </r>
    <r>
      <rPr>
        <sz val="10"/>
        <rFont val="Arial"/>
        <family val="2"/>
      </rPr>
      <t>, 4901-4912, (2005)</t>
    </r>
  </si>
  <si>
    <t>0.47</t>
  </si>
  <si>
    <t>0.13</t>
  </si>
  <si>
    <t>µg I-TEQ/ton fuel</t>
  </si>
  <si>
    <t>PCDD/F</t>
  </si>
  <si>
    <t>0.14</t>
  </si>
  <si>
    <t>0.08</t>
  </si>
  <si>
    <t>mg/ton fuel</t>
  </si>
  <si>
    <t>HCB</t>
  </si>
  <si>
    <t>0.57</t>
  </si>
  <si>
    <t>0.038</t>
  </si>
  <si>
    <t>PCB</t>
  </si>
  <si>
    <t>Bunker fuel oil</t>
  </si>
  <si>
    <t>Marine diesel oil/marine gas oil</t>
  </si>
  <si>
    <t>Substance</t>
  </si>
  <si>
    <t>MGO_ULMF</t>
  </si>
  <si>
    <t>MDO (marine diesel oil)</t>
  </si>
  <si>
    <t>Other sectors, lpg</t>
  </si>
  <si>
    <t>B18</t>
  </si>
  <si>
    <t>Building sector, lpg</t>
  </si>
  <si>
    <t>International inland shipping LNG</t>
  </si>
  <si>
    <t>Maritme navigation, LNG</t>
  </si>
  <si>
    <t>B19</t>
  </si>
  <si>
    <t xml:space="preserve"> = K1 + K3</t>
  </si>
  <si>
    <t>K7</t>
  </si>
  <si>
    <t>K8</t>
  </si>
  <si>
    <t>K9</t>
  </si>
  <si>
    <t>K10</t>
  </si>
  <si>
    <t xml:space="preserve">= I5 - B9 - B12 - B19 </t>
  </si>
  <si>
    <t xml:space="preserve"> = A3+B3+B7+B10+B17+D1 (2013 and later), before 2013: =A3</t>
  </si>
  <si>
    <t>= B3+B7+B10+B17+D1 (until 2013)</t>
  </si>
  <si>
    <t xml:space="preserve">   lng</t>
  </si>
  <si>
    <t>Wear of carbon brushes</t>
  </si>
  <si>
    <t>: Expert judgement TNO</t>
  </si>
  <si>
    <t>actualisation by CBS Statistics</t>
  </si>
  <si>
    <t xml:space="preserve"> 1)</t>
  </si>
  <si>
    <t>01/2013 and later</t>
  </si>
  <si>
    <t>10/2005-09/2009</t>
  </si>
  <si>
    <t>10/2000-09/2006</t>
  </si>
  <si>
    <t>10/1995-09/2001</t>
  </si>
  <si>
    <t>1992-09/1996</t>
  </si>
  <si>
    <t>1982-1992</t>
  </si>
  <si>
    <t>01/2009-12/2013</t>
  </si>
  <si>
    <t>10/2008-12/2008</t>
  </si>
  <si>
    <t>Heavy tricycle</t>
  </si>
  <si>
    <t>LT5EZEEV</t>
  </si>
  <si>
    <t>01/2021 and later</t>
  </si>
  <si>
    <t>LT5BEUR5</t>
  </si>
  <si>
    <t>01/2017-12/2020</t>
  </si>
  <si>
    <t>LT5BEUR4</t>
  </si>
  <si>
    <t>11/2007-12/2016</t>
  </si>
  <si>
    <t>LT5BEUR3</t>
  </si>
  <si>
    <t>11/2004-10/2007</t>
  </si>
  <si>
    <t>LT5BEUR2</t>
  </si>
  <si>
    <t>06/1996-10/2004</t>
  </si>
  <si>
    <t>LT5BEUR1</t>
  </si>
  <si>
    <t>before 06/1996</t>
  </si>
  <si>
    <t>LT5BEUR0</t>
  </si>
  <si>
    <t>Light tricycle</t>
  </si>
  <si>
    <t>LT2EZEEV</t>
  </si>
  <si>
    <t>01/2020 and later</t>
  </si>
  <si>
    <t>LT2BEUR5</t>
  </si>
  <si>
    <t>01/2017-01/2020</t>
  </si>
  <si>
    <t>LT2BEUR4</t>
  </si>
  <si>
    <t>06/2002-01/2014</t>
  </si>
  <si>
    <t>Euro-2 four-stroke</t>
  </si>
  <si>
    <t>LT2BEUR24TK</t>
  </si>
  <si>
    <t>Euro-2 two-stroke</t>
  </si>
  <si>
    <t>LT2BEUR22TK</t>
  </si>
  <si>
    <t>before 1999</t>
  </si>
  <si>
    <t>LT2BEUR0</t>
  </si>
  <si>
    <t>Heavy quad</t>
  </si>
  <si>
    <t>LQ7EZEEV</t>
  </si>
  <si>
    <t>LQ7BEUR5</t>
  </si>
  <si>
    <t>LQ7BEUR4</t>
  </si>
  <si>
    <t>LQ7BEUR3</t>
  </si>
  <si>
    <t>LQ7BEUR2</t>
  </si>
  <si>
    <t>LQ7BEUR1</t>
  </si>
  <si>
    <t>LQ7BEUR0</t>
  </si>
  <si>
    <t>Light quad/minicar</t>
  </si>
  <si>
    <t>LQ6EZEEV</t>
  </si>
  <si>
    <t>LQ6DEUR5</t>
  </si>
  <si>
    <t>LQ6DEUR4</t>
  </si>
  <si>
    <t>LQ6DEUR24TK</t>
  </si>
  <si>
    <t>LQ6DEUR22TK</t>
  </si>
  <si>
    <t>LQ6DEUR0</t>
  </si>
  <si>
    <t>LQ6BEUR4</t>
  </si>
  <si>
    <t>LQ6BEUR24TK</t>
  </si>
  <si>
    <t>LQ6BEUR22TK</t>
  </si>
  <si>
    <t>LQ6BEUR0</t>
  </si>
  <si>
    <t>LMFEZEEV</t>
  </si>
  <si>
    <t>LMFBEUR5ZWA</t>
  </si>
  <si>
    <t>LMFBEUR5MED</t>
  </si>
  <si>
    <t>LMFBEUR5LCH</t>
  </si>
  <si>
    <t>LMFBEUR4ZWA</t>
  </si>
  <si>
    <t>LMFBEUR4MED</t>
  </si>
  <si>
    <t>LMFBEUR4LCH</t>
  </si>
  <si>
    <t>LMFBEUR3ZWA</t>
  </si>
  <si>
    <t>LMFBEUR3MED</t>
  </si>
  <si>
    <t>LMFBEUR3LCH</t>
  </si>
  <si>
    <t>LMFBEUR2ZWA</t>
  </si>
  <si>
    <t>LMFBEUR2MED</t>
  </si>
  <si>
    <t>LMFBEUR2LCH</t>
  </si>
  <si>
    <t>LMFBEUR1ZWA</t>
  </si>
  <si>
    <t>LMFBEUR1MED</t>
  </si>
  <si>
    <t>LMFBEUR1LCH</t>
  </si>
  <si>
    <t>pre-Euro heavy</t>
  </si>
  <si>
    <t>LMFBEUR0ZWA</t>
  </si>
  <si>
    <t>LMFBEUR0MED</t>
  </si>
  <si>
    <t>pre-Euro light</t>
  </si>
  <si>
    <t>LMFBEUR0LCH</t>
  </si>
  <si>
    <t>LBFEZEEV</t>
  </si>
  <si>
    <t>LBFBEUR5</t>
  </si>
  <si>
    <t>LBFBEUR4</t>
  </si>
  <si>
    <t>LBFBEUR24TK</t>
  </si>
  <si>
    <t>LBFBEUR22TK</t>
  </si>
  <si>
    <t>LBFBEUR0</t>
  </si>
  <si>
    <t>10/2005-09/2008</t>
  </si>
  <si>
    <t>10/1995-09/2000</t>
  </si>
  <si>
    <t>09/2011-08/2016</t>
  </si>
  <si>
    <t>10/2005-12/2012</t>
  </si>
  <si>
    <t>09/2009-12/2013</t>
  </si>
  <si>
    <t>09/2014-12/2019</t>
  </si>
  <si>
    <t>09/2014 and later</t>
  </si>
  <si>
    <t>01/2005-12/2010</t>
  </si>
  <si>
    <t>01/2000-12/2005</t>
  </si>
  <si>
    <t>before 06/1992</t>
  </si>
  <si>
    <t>01/1996-12/1999</t>
  </si>
  <si>
    <t>07/1992-12/1996</t>
  </si>
  <si>
    <t>1992-1992</t>
  </si>
  <si>
    <t>1997-1997</t>
  </si>
  <si>
    <t>1990-1990</t>
  </si>
  <si>
    <t>1989-1989</t>
  </si>
  <si>
    <t>1988-1988</t>
  </si>
  <si>
    <t>1987-1987</t>
  </si>
  <si>
    <t>1986-1986</t>
  </si>
  <si>
    <t>1985-1985</t>
  </si>
  <si>
    <t>1984-1984</t>
  </si>
  <si>
    <t>1983-1983</t>
  </si>
  <si>
    <t>1982-1982</t>
  </si>
  <si>
    <t>1991-1991</t>
  </si>
  <si>
    <t>09/2010-08/2016</t>
  </si>
  <si>
    <t>01/2006-08/2010</t>
  </si>
  <si>
    <t>01/2001-12/2006</t>
  </si>
  <si>
    <t>01/1998-12/2001</t>
  </si>
  <si>
    <t>10/1993-09/1999</t>
  </si>
  <si>
    <t>before 10/1993</t>
  </si>
  <si>
    <t>09/2015-12/2019</t>
  </si>
  <si>
    <t>01/2020-12/2021</t>
  </si>
  <si>
    <t>before 1993</t>
  </si>
  <si>
    <t>01/1997-12/1999</t>
  </si>
  <si>
    <t>10/1993-09/1998</t>
  </si>
  <si>
    <t>10/1993-09/1997</t>
  </si>
  <si>
    <t>01/2022 and later</t>
  </si>
  <si>
    <t>01/2020-12/2020</t>
  </si>
  <si>
    <t>10/2008-12/2013</t>
  </si>
  <si>
    <t>10/2008-12/2012</t>
  </si>
  <si>
    <t>10/2008-12/2014</t>
  </si>
  <si>
    <t>10/2000-09/2007</t>
  </si>
  <si>
    <t>1992-09/1997</t>
  </si>
  <si>
    <t>Euro-1 articulated</t>
  </si>
  <si>
    <t>Table 2.9 Uncertainty estimates for NEC emissions</t>
  </si>
  <si>
    <t>Type</t>
  </si>
  <si>
    <t>Uncertainty: emission factor</t>
  </si>
  <si>
    <t>Jet kerosene</t>
  </si>
  <si>
    <t>Aviation gasoline</t>
  </si>
  <si>
    <t>Fuelling and fuel handling</t>
  </si>
  <si>
    <t>Table 4.4 Uncertainty estimates for civil aviation (%)</t>
  </si>
  <si>
    <t>NFR</t>
  </si>
  <si>
    <t>1A3bi</t>
  </si>
  <si>
    <t>1A3bii</t>
  </si>
  <si>
    <t>Light-duty vehicles</t>
  </si>
  <si>
    <t>1A3biii</t>
  </si>
  <si>
    <t>Heavy-duty vehicles</t>
  </si>
  <si>
    <t>Buses</t>
  </si>
  <si>
    <t>Natural gas</t>
  </si>
  <si>
    <t>1A3biv</t>
  </si>
  <si>
    <t>Mopeds/motorcycles</t>
  </si>
  <si>
    <t>1A3bv</t>
  </si>
  <si>
    <t>Petrol, passenger cars</t>
  </si>
  <si>
    <t>Petrol, mopeds/ motorcycles</t>
  </si>
  <si>
    <t>1A3bvi</t>
  </si>
  <si>
    <t>1A3bvii</t>
  </si>
  <si>
    <t>Road surface wear</t>
  </si>
  <si>
    <t>Table 4.7 Uncertainty estimates for road transport (%)</t>
  </si>
  <si>
    <t>Freight transport</t>
  </si>
  <si>
    <t>Passenger transport</t>
  </si>
  <si>
    <t>Elec­tricity</t>
  </si>
  <si>
    <t>Table 4.9 Uncertainty estimates for railways (%)</t>
  </si>
  <si>
    <t>Table 4.12 Uncertainty estimates for waterborne navigation and recreational craft (%)</t>
  </si>
  <si>
    <t>1A3di(i)</t>
  </si>
  <si>
    <t>Anchored DCS</t>
  </si>
  <si>
    <t>Sailing DCS</t>
  </si>
  <si>
    <t>LNG</t>
  </si>
  <si>
    <t>Moored NL</t>
  </si>
  <si>
    <t>Sailing NL</t>
  </si>
  <si>
    <t>1A3di(ii)</t>
  </si>
  <si>
    <t>Inland, international</t>
  </si>
  <si>
    <t>1A3dii</t>
  </si>
  <si>
    <t>Inland, national</t>
  </si>
  <si>
    <t>Passenger and ferryboats</t>
  </si>
  <si>
    <t>Recreational shipping, exhaust gases</t>
  </si>
  <si>
    <t>Recreational shipping, petrol evaporation</t>
  </si>
  <si>
    <t>2D3i</t>
  </si>
  <si>
    <t>Inland shipping, degassing cargo</t>
  </si>
  <si>
    <t>Sector</t>
  </si>
  <si>
    <t>Uncertainty: activity data</t>
  </si>
  <si>
    <t>Construction</t>
  </si>
  <si>
    <t>Industry</t>
  </si>
  <si>
    <t>Public services</t>
  </si>
  <si>
    <t>Container handling</t>
  </si>
  <si>
    <t>Consumers</t>
  </si>
  <si>
    <t>Table 4.14 Uncertainty estimates for NRMM (%)</t>
  </si>
  <si>
    <t>Table 4.16 Uncertainty estimates for national fishing (%)</t>
  </si>
  <si>
    <t>National fishing</t>
  </si>
  <si>
    <r>
      <t>NO</t>
    </r>
    <r>
      <rPr>
        <b/>
        <vertAlign val="subscript"/>
        <sz val="9"/>
        <color rgb="FF000000"/>
        <rFont val="Calibri"/>
        <family val="2"/>
        <scheme val="minor"/>
      </rPr>
      <t>x</t>
    </r>
  </si>
  <si>
    <r>
      <t>SO</t>
    </r>
    <r>
      <rPr>
        <b/>
        <vertAlign val="subscript"/>
        <sz val="9"/>
        <color rgb="FF000000"/>
        <rFont val="Calibri"/>
        <family val="2"/>
        <scheme val="minor"/>
      </rPr>
      <t>x</t>
    </r>
  </si>
  <si>
    <r>
      <t>NH</t>
    </r>
    <r>
      <rPr>
        <b/>
        <vertAlign val="subscript"/>
        <sz val="9"/>
        <color rgb="FF000000"/>
        <rFont val="Calibri"/>
        <family val="2"/>
        <scheme val="minor"/>
      </rPr>
      <t>3</t>
    </r>
  </si>
  <si>
    <r>
      <t>PM</t>
    </r>
    <r>
      <rPr>
        <b/>
        <vertAlign val="subscript"/>
        <sz val="9"/>
        <color rgb="FF000000"/>
        <rFont val="Calibri"/>
        <family val="2"/>
        <scheme val="minor"/>
      </rPr>
      <t>10</t>
    </r>
  </si>
  <si>
    <r>
      <t>PM</t>
    </r>
    <r>
      <rPr>
        <b/>
        <vertAlign val="subscript"/>
        <sz val="9"/>
        <color rgb="FF000000"/>
        <rFont val="Calibri"/>
        <family val="2"/>
        <scheme val="minor"/>
      </rPr>
      <t>2.5</t>
    </r>
  </si>
  <si>
    <t>Panto-graph wear</t>
  </si>
  <si>
    <t>Heating value of Maritime diesel</t>
  </si>
  <si>
    <t>bunkers</t>
  </si>
  <si>
    <t>Table 7.10G Activity data for the use of shore power</t>
  </si>
  <si>
    <t>hours</t>
  </si>
  <si>
    <t>Annual time at berth for shore power locations</t>
  </si>
  <si>
    <t>Stilliggend NL, Passagierschepen (mgo_ulmf)</t>
  </si>
  <si>
    <t>Stilliggend NL, Roro lading/autoschepen</t>
  </si>
  <si>
    <t>= I1 - B1 -B5 - B13 - B15 - C1</t>
  </si>
  <si>
    <t>= I9*A1</t>
  </si>
  <si>
    <t>= I10*A3</t>
  </si>
  <si>
    <t>= I9*B1</t>
  </si>
  <si>
    <t>= I10*B3</t>
  </si>
  <si>
    <t>= I9*B5</t>
  </si>
  <si>
    <t>= I10*B7</t>
  </si>
  <si>
    <t>= I10*B10</t>
  </si>
  <si>
    <t>= I9*B13</t>
  </si>
  <si>
    <t>= I9*B15</t>
  </si>
  <si>
    <t>= I10*B17</t>
  </si>
  <si>
    <t>= I9*C1</t>
  </si>
  <si>
    <t>C4</t>
  </si>
  <si>
    <t>= I10*D1</t>
  </si>
  <si>
    <t>o.w. biodiesel (cargo and passenger ship)</t>
  </si>
  <si>
    <t>G4</t>
  </si>
  <si>
    <t>= I2 / I1 * 100</t>
  </si>
  <si>
    <t>I10</t>
  </si>
  <si>
    <t>= I4 / (I3 + I6) * 100</t>
  </si>
  <si>
    <t>Road transport</t>
  </si>
  <si>
    <t>See Table 3.15</t>
  </si>
  <si>
    <t>See Table 3.16</t>
  </si>
  <si>
    <t xml:space="preserve">   CNG/LNG</t>
  </si>
  <si>
    <t>Non-Road Mobile Machinery (construction)</t>
  </si>
  <si>
    <t>Non-Road Mobile Machinery (industry)</t>
  </si>
  <si>
    <t>Non-Road Mobile Machinery (public services)</t>
  </si>
  <si>
    <t>Non-Road Mobile Machinery (container handling)</t>
  </si>
  <si>
    <t>Non-Road Mobile Machinery (agriculture)</t>
  </si>
  <si>
    <t>For the time period 1990-2012:</t>
  </si>
  <si>
    <t>Source: NEa (2022) Rapportage Energie voor Vervoer in Nederland 2021</t>
  </si>
  <si>
    <t>https://www.emissieautoriteit.nl/documenten/publicatie/2022/07/01/totaalrapportage-energie-voor-vervoer-2021</t>
  </si>
  <si>
    <t>buses</t>
  </si>
  <si>
    <t>heavy duty vehicles</t>
  </si>
  <si>
    <t>light duty commercial vehicles</t>
  </si>
  <si>
    <t>passenger cars</t>
  </si>
  <si>
    <t>mln litres adblue</t>
  </si>
  <si>
    <t>Table 2.4B Activity data for adblue consumption in road transport</t>
  </si>
  <si>
    <t>Emission Registration (ER) Methodology reports for water emissions, see ER website:</t>
  </si>
  <si>
    <t xml:space="preserve">     * 'Factsheet tyre wear December 2022.pdf' (in Dutch).</t>
  </si>
  <si>
    <t xml:space="preserve">     * 'Factsheet break linings including the effect of porous asphalt 2016.pdf' (in Dutch).</t>
  </si>
  <si>
    <t xml:space="preserve">     * "Factsheet road surface wear January 2016.pdf' (in Dutch).</t>
  </si>
  <si>
    <t xml:space="preserve">     * "Factsheet motor oil leakage November 2016.pdf' (in Dutch).</t>
  </si>
  <si>
    <t>The factsheet can be found in:</t>
  </si>
  <si>
    <t xml:space="preserve">     * 'Factsheet tyre wear December 2022.pdf' (in Dutch)</t>
  </si>
  <si>
    <t xml:space="preserve">     * "Factsheet road surface wear January 2016.pdf' (in Dutch). </t>
  </si>
  <si>
    <t>2015-2030</t>
  </si>
  <si>
    <t xml:space="preserve">                  - Emission Registration (ER) Methodology reports for water emissions, see ER website:</t>
  </si>
  <si>
    <t>arsenic</t>
  </si>
  <si>
    <t>kg</t>
  </si>
  <si>
    <t>cadmium</t>
  </si>
  <si>
    <t>chromium</t>
  </si>
  <si>
    <t>copper</t>
  </si>
  <si>
    <t>lead</t>
  </si>
  <si>
    <t>nickel</t>
  </si>
  <si>
    <t>zinc</t>
  </si>
  <si>
    <t>PAH (10 of VROM)</t>
  </si>
  <si>
    <t>PAH (6 of BORNEFF)</t>
  </si>
  <si>
    <t>PAK (4 of PRTR)</t>
  </si>
  <si>
    <t>indeno(1,2,3,cd)perylene</t>
  </si>
  <si>
    <t>acenapthene</t>
  </si>
  <si>
    <t>acenapthylene</t>
  </si>
  <si>
    <t>dibenzo(ah)anthracene</t>
  </si>
  <si>
    <t>fluorene</t>
  </si>
  <si>
    <t>pyrene</t>
  </si>
  <si>
    <r>
      <t xml:space="preserve">- </t>
    </r>
    <r>
      <rPr>
        <i/>
        <sz val="10"/>
        <color rgb="FFFF0000"/>
        <rFont val="Arial"/>
        <family val="2"/>
      </rPr>
      <t>Combustion</t>
    </r>
    <r>
      <rPr>
        <sz val="10"/>
        <color rgb="FFFF0000"/>
        <rFont val="Arial"/>
        <family val="2"/>
      </rPr>
      <t>: 'Maintenance of methods Emission Registration 2006-2007.pdf can be found in':</t>
    </r>
  </si>
  <si>
    <r>
      <t xml:space="preserve">- </t>
    </r>
    <r>
      <rPr>
        <i/>
        <sz val="10"/>
        <color rgb="FFFF0000"/>
        <rFont val="Arial"/>
        <family val="2"/>
      </rPr>
      <t>Wear</t>
    </r>
    <r>
      <rPr>
        <sz val="10"/>
        <color rgb="FFFF0000"/>
        <rFont val="Arial"/>
        <family val="2"/>
      </rPr>
      <t>:</t>
    </r>
  </si>
  <si>
    <t xml:space="preserve">     * 'Factsheet break linings including the effect of porous asphalt 2016.pdf' (in Dutch)</t>
  </si>
  <si>
    <t xml:space="preserve">     * "Factsheet road surface wear January 2016.pdf' (in Dutch)</t>
  </si>
  <si>
    <r>
      <t xml:space="preserve">Diesel fuel </t>
    </r>
    <r>
      <rPr>
        <vertAlign val="superscript"/>
        <sz val="10"/>
        <rFont val="Arial"/>
        <family val="2"/>
      </rPr>
      <t>2)</t>
    </r>
  </si>
  <si>
    <r>
      <rPr>
        <vertAlign val="superscript"/>
        <sz val="10"/>
        <rFont val="Arial"/>
        <family val="2"/>
      </rPr>
      <t>2)</t>
    </r>
    <r>
      <rPr>
        <sz val="10"/>
        <rFont val="Arial"/>
        <family val="2"/>
      </rPr>
      <t xml:space="preserve"> Used for calculation of CO2-emissions</t>
    </r>
  </si>
  <si>
    <t xml:space="preserve">Table 3.14b Number of vehicle kilometres </t>
  </si>
  <si>
    <t>Speed-pedelec</t>
  </si>
  <si>
    <t>Moped (&lt;=25km/h)</t>
  </si>
  <si>
    <t>LBFBEUR1</t>
  </si>
  <si>
    <t>01/2000-05/2002</t>
  </si>
  <si>
    <t>LBPEZEEV</t>
  </si>
  <si>
    <t>LBSBEUR0</t>
  </si>
  <si>
    <t>Table 3.14c Shares of Versit+ classes per vehicle-fuel combination and road type distribution</t>
  </si>
  <si>
    <t>LBSBEUR1</t>
  </si>
  <si>
    <t>LBSBEUR22TK</t>
  </si>
  <si>
    <t>Road type distribution 2021</t>
  </si>
  <si>
    <t>LBSBEUR24TK</t>
  </si>
  <si>
    <t>LBSBEUR4</t>
  </si>
  <si>
    <t>LBFB</t>
  </si>
  <si>
    <t>LBSBEUR5</t>
  </si>
  <si>
    <t>LBSEZEEV</t>
  </si>
  <si>
    <t>LBFE</t>
  </si>
  <si>
    <t>LBPE</t>
  </si>
  <si>
    <t>LBSB</t>
  </si>
  <si>
    <t>LBSE</t>
  </si>
  <si>
    <t>LMFB</t>
  </si>
  <si>
    <t>LQ6BEUR1</t>
  </si>
  <si>
    <t>LQ6DEUR1</t>
  </si>
  <si>
    <t>LMFE</t>
  </si>
  <si>
    <t>LQ6B</t>
  </si>
  <si>
    <t>LQ6D</t>
  </si>
  <si>
    <t>LT2BEUR1</t>
  </si>
  <si>
    <t>LQ6E</t>
  </si>
  <si>
    <t>LQ7B</t>
  </si>
  <si>
    <t>LQ7E</t>
  </si>
  <si>
    <t>LT2B</t>
  </si>
  <si>
    <t>LT2E</t>
  </si>
  <si>
    <t>LT5B</t>
  </si>
  <si>
    <t>LT5E</t>
  </si>
  <si>
    <t>LBEBEUR6</t>
  </si>
  <si>
    <t>ZTRHZEEVLCH</t>
  </si>
  <si>
    <t>Table 3.11 Implied emission factors for road traffic, 2021</t>
  </si>
  <si>
    <t>Including correction factors for driving with airconditioner and ageing</t>
  </si>
  <si>
    <t>CS</t>
  </si>
  <si>
    <t>2011 – 2022</t>
  </si>
  <si>
    <t>TIER III</t>
  </si>
  <si>
    <t>Tier III</t>
  </si>
  <si>
    <t>version 2023</t>
  </si>
  <si>
    <t>Table 3.14a Implied emission factors for mopeds and motorcycles, 2021</t>
  </si>
  <si>
    <t>LBEB</t>
  </si>
  <si>
    <t>ZTRH</t>
  </si>
  <si>
    <t>Table 3.12b Shares of Versit+ classes per vehicle-fuel combination and road type distribution</t>
  </si>
  <si>
    <t>Table 3.12a Number of vehicle kilometres in bottom-up methodology</t>
  </si>
  <si>
    <t>Embraer E195-E2</t>
  </si>
  <si>
    <t>PW1919G</t>
  </si>
  <si>
    <t>Boeing 737 MAX 7/8/9</t>
  </si>
  <si>
    <t>LEAP-1B28/28B1/28B2/28B3</t>
  </si>
  <si>
    <t>Airbus A340 300</t>
  </si>
  <si>
    <t>CFM56-5C2</t>
  </si>
  <si>
    <t>Embraer RJ 135</t>
  </si>
  <si>
    <t>AE3007A</t>
  </si>
  <si>
    <t>Gates Learjet 50</t>
  </si>
  <si>
    <t>Table 8.9 Number of LTO's, emission factors per aircraft type in 2021</t>
  </si>
  <si>
    <t>Source: KLM Equipment services, including extrapolation by TNO for some years</t>
  </si>
  <si>
    <r>
      <rPr>
        <b/>
        <sz val="10"/>
        <rFont val="Arial"/>
        <family val="2"/>
      </rPr>
      <t xml:space="preserve">Source SO2 factor AvGas : </t>
    </r>
    <r>
      <rPr>
        <sz val="10"/>
        <rFont val="Arial"/>
        <family val="2"/>
      </rPr>
      <t>See sulphur content gasoline, table 3.7.</t>
    </r>
    <r>
      <rPr>
        <b/>
        <sz val="10"/>
        <rFont val="Arial"/>
        <family val="2"/>
      </rPr>
      <t xml:space="preserve">
Source SO2 factor Jet-A :</t>
    </r>
    <r>
      <rPr>
        <sz val="10"/>
        <rFont val="Arial"/>
        <family val="2"/>
      </rPr>
      <t xml:space="preserve"> EMEP/EEA Guidebook 2016
</t>
    </r>
    <r>
      <rPr>
        <b/>
        <sz val="10"/>
        <rFont val="Arial"/>
        <family val="2"/>
      </rPr>
      <t>Source lead factor :</t>
    </r>
    <r>
      <rPr>
        <sz val="10"/>
        <rFont val="Arial"/>
        <family val="2"/>
      </rPr>
      <t xml:space="preserve"> Used maximum allowed lead content of 100LL AvGas (0.56 g/L)</t>
    </r>
  </si>
  <si>
    <t>Substance name</t>
  </si>
  <si>
    <t>Jet engines</t>
  </si>
  <si>
    <t>Piston engines</t>
  </si>
  <si>
    <t>Ground equipment</t>
  </si>
  <si>
    <t>presented on ER website</t>
  </si>
  <si>
    <t>Total Volatile Organic Carbon</t>
  </si>
  <si>
    <t>x</t>
  </si>
  <si>
    <t>Total Hydrocarbons, non-halogenated</t>
  </si>
  <si>
    <t>Total Aliphatic Hydrocarbons, non-halogenated</t>
  </si>
  <si>
    <t>Total Aromatic Hydrocarbons, non-halogenated</t>
  </si>
  <si>
    <t>Total Halogenated Hydrocarbons</t>
  </si>
  <si>
    <t>Total Aromatic Halogenated Hydrocarbons</t>
  </si>
  <si>
    <t>Total Nonmethane Volatile Organic Carbons</t>
  </si>
  <si>
    <t>BTEX</t>
  </si>
  <si>
    <t>Acrolein (2-propenal)</t>
  </si>
  <si>
    <t>Benzene</t>
  </si>
  <si>
    <t>Ethene</t>
  </si>
  <si>
    <t>Formaldehyde</t>
  </si>
  <si>
    <t>Methane</t>
  </si>
  <si>
    <t>Styrene</t>
  </si>
  <si>
    <t>Toluene</t>
  </si>
  <si>
    <t>Total Xylenes</t>
  </si>
  <si>
    <t>Naphthalene</t>
  </si>
  <si>
    <t>1-Methylnaphthalene</t>
  </si>
  <si>
    <t>2-methylnaphthalene</t>
  </si>
  <si>
    <t>Crotonaldehyde</t>
  </si>
  <si>
    <r>
      <rPr>
        <b/>
        <sz val="10"/>
        <rFont val="Arial"/>
        <family val="2"/>
      </rPr>
      <t>Source for jet engines (green) :</t>
    </r>
    <r>
      <rPr>
        <sz val="10"/>
        <rFont val="Arial"/>
        <family val="2"/>
      </rPr>
      <t xml:space="preserve"> US EPA, 2009. "Recommended Best Practice for Quantifying Speciated Organic Gas Emissions from Aircraft Equipped with Turbofan, Turbojet, and Turboprop Engines", including corrections using the TOG to VOC ratio (profile 5565).
</t>
    </r>
    <r>
      <rPr>
        <b/>
        <sz val="10"/>
        <rFont val="Arial"/>
        <family val="2"/>
      </rPr>
      <t>Source for ground equipment (blue) :</t>
    </r>
    <r>
      <rPr>
        <sz val="10"/>
        <rFont val="Arial"/>
        <family val="2"/>
      </rPr>
      <t xml:space="preserve"> Veldt et al., 1993. "Emissiefactoren vluchtige organische stoffen uit verbrandingsmotoren". (in Dutch only).
</t>
    </r>
    <r>
      <rPr>
        <b/>
        <sz val="10"/>
        <rFont val="Arial"/>
        <family val="2"/>
      </rPr>
      <t>Source for other factors (red) :</t>
    </r>
    <r>
      <rPr>
        <sz val="10"/>
        <rFont val="Arial"/>
        <family val="2"/>
      </rPr>
      <t xml:space="preserve"> Unknown legacy profile
</t>
    </r>
    <r>
      <rPr>
        <b/>
        <sz val="10"/>
        <rFont val="Arial"/>
        <family val="2"/>
      </rPr>
      <t>Remark :</t>
    </r>
    <r>
      <rPr>
        <sz val="10"/>
        <rFont val="Arial"/>
        <family val="2"/>
      </rPr>
      <t xml:space="preserve"> Only a part of the substances mentioned above is available on the Emission Registration website.</t>
    </r>
  </si>
  <si>
    <t>Table 8.8B Air traffic emission profiles for PAH and dioxins</t>
  </si>
  <si>
    <t>Phenanthrene</t>
  </si>
  <si>
    <t>Anthracene</t>
  </si>
  <si>
    <t>Fluoranthene</t>
  </si>
  <si>
    <t>Chrysene</t>
  </si>
  <si>
    <t>Benz(a)anthracene</t>
  </si>
  <si>
    <t>Benzo(a)pyrene</t>
  </si>
  <si>
    <t>Benzo(b)fluoranthene</t>
  </si>
  <si>
    <t>Benzo(k)fluoranthene</t>
  </si>
  <si>
    <t>Benzo(g,h,i)perylene</t>
  </si>
  <si>
    <t>Indeno[1,2,3-cd]pyrene</t>
  </si>
  <si>
    <t>Total Dioxins &amp; Furans (as I-TEQ)</t>
  </si>
  <si>
    <t>total PAH (4 - PRTR)</t>
  </si>
  <si>
    <t>total PAH (6 - Borneff)</t>
  </si>
  <si>
    <t>total PAH (10 - VROM)</t>
  </si>
  <si>
    <r>
      <rPr>
        <b/>
        <sz val="10"/>
        <color rgb="FF000000"/>
        <rFont val="Arial"/>
        <family val="2"/>
      </rPr>
      <t>Source for aircraft engines and dioxins (red) :</t>
    </r>
    <r>
      <rPr>
        <sz val="10"/>
        <color indexed="8"/>
        <rFont val="Arial"/>
        <family val="2"/>
      </rPr>
      <t xml:space="preserve"> Unknown legacy profile
</t>
    </r>
    <r>
      <rPr>
        <b/>
        <sz val="10"/>
        <color rgb="FF000000"/>
        <rFont val="Arial"/>
        <family val="2"/>
      </rPr>
      <t>Source for ground equipment (blue) :</t>
    </r>
    <r>
      <rPr>
        <sz val="10"/>
        <color indexed="8"/>
        <rFont val="Arial"/>
        <family val="2"/>
      </rPr>
      <t xml:space="preserve"> Veldt et al., 1993. "Emissiefactoren vluchtige organische stoffen uit verbrandingsmotoren". (in Dutch only).
</t>
    </r>
    <r>
      <rPr>
        <b/>
        <sz val="10"/>
        <color rgb="FF000000"/>
        <rFont val="Arial"/>
        <family val="2"/>
      </rPr>
      <t>Remark :</t>
    </r>
    <r>
      <rPr>
        <sz val="10"/>
        <color indexed="8"/>
        <rFont val="Arial"/>
        <family val="2"/>
      </rPr>
      <t xml:space="preserve"> Only a part of the substances mentioned above is available on the Emission Registration website.</t>
    </r>
  </si>
  <si>
    <t>Table 8.8C Air traffic emission profiles for wear debris</t>
  </si>
  <si>
    <t>Tyre wear (PM10)</t>
  </si>
  <si>
    <t>Tyre wear (coarse PM)</t>
  </si>
  <si>
    <t>Brake wear (PM10)</t>
  </si>
  <si>
    <t xml:space="preserve">    fraction of PM</t>
  </si>
  <si>
    <t>Aluminium &amp; compounds (as Al)</t>
  </si>
  <si>
    <t>Antimony &amp; compounds (as Sb)</t>
  </si>
  <si>
    <t>Arsenic &amp; compounds (as As)</t>
  </si>
  <si>
    <t>Cadmium &amp; compounds (as Cd)</t>
  </si>
  <si>
    <t>Chromium &amp; compounds (as Cr)</t>
  </si>
  <si>
    <t>Iron &amp; compounds (as Fe)</t>
  </si>
  <si>
    <t>Copper &amp; compounds (as Cu)</t>
  </si>
  <si>
    <t>Lead &amp; compounds (as Pb)</t>
  </si>
  <si>
    <t>Manganese &amp; compounds (as Mn)</t>
  </si>
  <si>
    <t>Molybdenum &amp; compounds (as Mo)</t>
  </si>
  <si>
    <t>Nickel &amp; compounds (as Ni)</t>
  </si>
  <si>
    <t>Selenium &amp; compounds (as Se)</t>
  </si>
  <si>
    <t>Tin &amp; compounds (as Sn)</t>
  </si>
  <si>
    <t>Titanium &amp; compounds (as Ti)</t>
  </si>
  <si>
    <t>Vanadium &amp; compounds (as V)</t>
  </si>
  <si>
    <t>Zinc &amp; compounds (as Zn)</t>
  </si>
  <si>
    <t>Silicium &amp; compounds (as Si)</t>
  </si>
  <si>
    <t>Wolframium &amp; compounds (as W)</t>
  </si>
  <si>
    <t>Zirconium &amp; compounds (Zr)</t>
  </si>
  <si>
    <t>Soot</t>
  </si>
  <si>
    <r>
      <rPr>
        <b/>
        <sz val="10"/>
        <color rgb="FF000000"/>
        <rFont val="Arial"/>
        <family val="2"/>
      </rPr>
      <t>Source type wear factors (yellow) :</t>
    </r>
    <r>
      <rPr>
        <sz val="10"/>
        <color rgb="FF000000"/>
        <rFont val="Arial"/>
        <family val="2"/>
      </rPr>
      <t xml:space="preserve"> Ten Broeke et al., 2008. "Emissies door bandenslijtage afkomstig van het wegverkeer".</t>
    </r>
    <r>
      <rPr>
        <b/>
        <sz val="10"/>
        <color rgb="FF000000"/>
        <rFont val="Arial"/>
        <family val="2"/>
      </rPr>
      <t xml:space="preserve">
Source other tyre wear factors (red) :</t>
    </r>
    <r>
      <rPr>
        <sz val="10"/>
        <color rgb="FF000000"/>
        <rFont val="Arial"/>
        <family val="2"/>
      </rPr>
      <t xml:space="preserve"> Unknown legacy profile</t>
    </r>
    <r>
      <rPr>
        <b/>
        <sz val="10"/>
        <color rgb="FF000000"/>
        <rFont val="Arial"/>
        <family val="2"/>
      </rPr>
      <t xml:space="preserve">
Source brake wear factors : </t>
    </r>
    <r>
      <rPr>
        <sz val="10"/>
        <color rgb="FF000000"/>
        <rFont val="Arial"/>
        <family val="2"/>
      </rPr>
      <t>Factsheet brake wear road transport, version May 2016 (see methodology reports on ER website).</t>
    </r>
    <r>
      <rPr>
        <b/>
        <sz val="10"/>
        <color rgb="FF000000"/>
        <rFont val="Arial"/>
        <family val="2"/>
      </rPr>
      <t xml:space="preserve">
Remark :</t>
    </r>
    <r>
      <rPr>
        <sz val="10"/>
        <color indexed="8"/>
        <rFont val="Arial"/>
        <family val="2"/>
      </rPr>
      <t xml:space="preserve"> Only a part of the substances mentioned above is available on the Emission Registration website.</t>
    </r>
  </si>
  <si>
    <t>container handling</t>
  </si>
  <si>
    <r>
      <t>5)</t>
    </r>
    <r>
      <rPr>
        <sz val="10"/>
        <rFont val="Arial"/>
        <family val="2"/>
      </rPr>
      <t xml:space="preserve"> Contract work _PJ = Energy consumption of agricultural machinery by  contractors, estimated by CUMELA, (PJ)</t>
    </r>
  </si>
  <si>
    <r>
      <t>4)</t>
    </r>
    <r>
      <rPr>
        <sz val="10"/>
        <rFont val="Arial"/>
        <family val="2"/>
      </rPr>
      <t xml:space="preserve"> Agr_PJ = Energy consumption of agricultural machinery on farms WEcR, (PJ)</t>
    </r>
  </si>
  <si>
    <r>
      <t xml:space="preserve">1) </t>
    </r>
    <r>
      <rPr>
        <sz val="10"/>
        <rFont val="Arial"/>
        <family val="2"/>
      </rPr>
      <t>See section 8 of the Methodological report.</t>
    </r>
  </si>
  <si>
    <t>Table 9.10 Corrected fuel consumption of mobile machinery</t>
  </si>
  <si>
    <t>Table 9.11A Mobile machinery emission profiles for VOC-components</t>
  </si>
  <si>
    <r>
      <rPr>
        <b/>
        <sz val="10"/>
        <rFont val="Arial"/>
        <family val="2"/>
      </rPr>
      <t>Source for emission factors (blue) :</t>
    </r>
    <r>
      <rPr>
        <sz val="10"/>
        <rFont val="Arial"/>
        <family val="2"/>
      </rPr>
      <t xml:space="preserve"> Veldt et al., 1993. "Emissiefactoren vluchtige organische stoffen uit verbrandingsmotoren". (in Dutch only).
</t>
    </r>
    <r>
      <rPr>
        <b/>
        <sz val="10"/>
        <rFont val="Arial"/>
        <family val="2"/>
      </rPr>
      <t>Source for other factors (red) :</t>
    </r>
    <r>
      <rPr>
        <sz val="10"/>
        <rFont val="Arial"/>
        <family val="2"/>
      </rPr>
      <t xml:space="preserve"> Unknown legacy profile
</t>
    </r>
    <r>
      <rPr>
        <b/>
        <sz val="10"/>
        <rFont val="Arial"/>
        <family val="2"/>
      </rPr>
      <t>Remark :</t>
    </r>
    <r>
      <rPr>
        <sz val="10"/>
        <rFont val="Arial"/>
        <family val="2"/>
      </rPr>
      <t xml:space="preserve"> Only a part of the substances mentioned above is available on the Emission Registration website.</t>
    </r>
  </si>
  <si>
    <t>Table 9.11B Mobile machinery emission profiles for PAH and dioxins</t>
  </si>
  <si>
    <r>
      <rPr>
        <b/>
        <sz val="10"/>
        <color rgb="FF000000"/>
        <rFont val="Arial"/>
        <family val="2"/>
      </rPr>
      <t>Source for emission factors (blue) :</t>
    </r>
    <r>
      <rPr>
        <sz val="10"/>
        <color indexed="8"/>
        <rFont val="Arial"/>
        <family val="2"/>
      </rPr>
      <t xml:space="preserve"> Veldt et al., 1993. "Emissiefactoren vluchtige organische stoffen uit verbrandingsmotoren". (in Dutch only).
</t>
    </r>
    <r>
      <rPr>
        <b/>
        <sz val="10"/>
        <color rgb="FF000000"/>
        <rFont val="Arial"/>
        <family val="2"/>
      </rPr>
      <t>Source for dioxins (red) :</t>
    </r>
    <r>
      <rPr>
        <sz val="10"/>
        <color indexed="8"/>
        <rFont val="Arial"/>
        <family val="2"/>
      </rPr>
      <t xml:space="preserve"> Unknown legacy profile
</t>
    </r>
    <r>
      <rPr>
        <b/>
        <sz val="10"/>
        <color rgb="FF000000"/>
        <rFont val="Arial"/>
        <family val="2"/>
      </rPr>
      <t>Remark :</t>
    </r>
    <r>
      <rPr>
        <sz val="10"/>
        <color indexed="8"/>
        <rFont val="Arial"/>
        <family val="2"/>
      </rPr>
      <t xml:space="preserve"> Only a part of the substances mentioned above is available on the Emission Registration website.</t>
    </r>
  </si>
  <si>
    <t>Table 9.11C Mobile machinery emission profiles for heavy metals</t>
  </si>
  <si>
    <t xml:space="preserve">    g/MJ</t>
  </si>
  <si>
    <t>Mercury &amp; compounds (as Hg)</t>
  </si>
  <si>
    <r>
      <rPr>
        <b/>
        <sz val="10"/>
        <rFont val="Arial"/>
        <family val="2"/>
      </rPr>
      <t>Source emission factors :</t>
    </r>
    <r>
      <rPr>
        <sz val="10"/>
        <rFont val="Arial"/>
        <family val="2"/>
      </rPr>
      <t xml:space="preserve"> Pulles et al., 2012. "Emission factors for heavy metals from diesel and petrol used in European vehicles", Atmospheric Environment 61 (2012) 641-651.</t>
    </r>
  </si>
  <si>
    <t>Table 3.15A Number of vehicle kilometres in road transport calculations (1990-2017)</t>
  </si>
  <si>
    <t>Heavy duty vehicles</t>
  </si>
  <si>
    <t>Table 3.15B Implied emission factors for road transport calculations (1990-2017)</t>
  </si>
  <si>
    <t>Implied emission factors (g/km)</t>
  </si>
  <si>
    <t>NMVOC for combustion</t>
  </si>
  <si>
    <t>Heavy duty vehicles (excluding refrigeration units)</t>
  </si>
  <si>
    <r>
      <t xml:space="preserve">- </t>
    </r>
    <r>
      <rPr>
        <i/>
        <sz val="10"/>
        <rFont val="Arial"/>
        <family val="2"/>
      </rPr>
      <t>Combustion</t>
    </r>
    <r>
      <rPr>
        <sz val="10"/>
        <rFont val="Arial"/>
        <family val="2"/>
      </rPr>
      <t>: 'Maintenance of methods Emission Registration 2006-2007.pdf can be found in':</t>
    </r>
  </si>
  <si>
    <r>
      <t xml:space="preserve">- </t>
    </r>
    <r>
      <rPr>
        <i/>
        <sz val="10"/>
        <rFont val="Arial"/>
        <family val="2"/>
      </rPr>
      <t>Wear</t>
    </r>
    <r>
      <rPr>
        <sz val="10"/>
        <rFont val="Arial"/>
        <family val="2"/>
      </rPr>
      <t>:</t>
    </r>
  </si>
  <si>
    <r>
      <t xml:space="preserve">It is assumed that </t>
    </r>
    <r>
      <rPr>
        <b/>
        <sz val="10"/>
        <rFont val="Arial"/>
        <family val="2"/>
      </rPr>
      <t>80%</t>
    </r>
    <r>
      <rPr>
        <sz val="10"/>
        <rFont val="Arial"/>
        <family val="2"/>
      </rPr>
      <t xml:space="preserve"> of engine oil leakage takes place within urban areas.</t>
    </r>
  </si>
  <si>
    <t>1) The figures are based on:</t>
  </si>
  <si>
    <r>
      <t>NO</t>
    </r>
    <r>
      <rPr>
        <b/>
        <vertAlign val="subscript"/>
        <sz val="9"/>
        <rFont val="Calibri"/>
        <family val="2"/>
        <scheme val="minor"/>
      </rPr>
      <t>x</t>
    </r>
  </si>
  <si>
    <r>
      <t>SO</t>
    </r>
    <r>
      <rPr>
        <b/>
        <vertAlign val="subscript"/>
        <sz val="9"/>
        <rFont val="Calibri"/>
        <family val="2"/>
        <scheme val="minor"/>
      </rPr>
      <t>x</t>
    </r>
  </si>
  <si>
    <r>
      <t>NH</t>
    </r>
    <r>
      <rPr>
        <b/>
        <vertAlign val="subscript"/>
        <sz val="9"/>
        <rFont val="Calibri"/>
        <family val="2"/>
        <scheme val="minor"/>
      </rPr>
      <t>3</t>
    </r>
  </si>
  <si>
    <r>
      <t>PM</t>
    </r>
    <r>
      <rPr>
        <b/>
        <vertAlign val="subscript"/>
        <sz val="9"/>
        <rFont val="Calibri"/>
        <family val="2"/>
        <scheme val="minor"/>
      </rPr>
      <t>10</t>
    </r>
  </si>
  <si>
    <r>
      <t>PM</t>
    </r>
    <r>
      <rPr>
        <b/>
        <vertAlign val="subscript"/>
        <sz val="9"/>
        <rFont val="Calibri"/>
        <family val="2"/>
        <scheme val="minor"/>
      </rPr>
      <t>2.5</t>
    </r>
  </si>
  <si>
    <r>
      <t>CO</t>
    </r>
    <r>
      <rPr>
        <vertAlign val="subscript"/>
        <sz val="8"/>
        <rFont val="Calibri"/>
        <family val="2"/>
        <scheme val="minor"/>
      </rPr>
      <t>2</t>
    </r>
  </si>
  <si>
    <r>
      <t>N</t>
    </r>
    <r>
      <rPr>
        <vertAlign val="subscript"/>
        <sz val="8"/>
        <rFont val="Calibri"/>
        <family val="2"/>
        <scheme val="minor"/>
      </rPr>
      <t>2</t>
    </r>
    <r>
      <rPr>
        <sz val="8"/>
        <rFont val="Calibri"/>
        <family val="2"/>
        <scheme val="minor"/>
      </rPr>
      <t>O</t>
    </r>
  </si>
  <si>
    <r>
      <t>CH</t>
    </r>
    <r>
      <rPr>
        <vertAlign val="subscript"/>
        <sz val="8"/>
        <rFont val="Calibri"/>
        <family val="2"/>
        <scheme val="minor"/>
      </rPr>
      <t>4</t>
    </r>
  </si>
  <si>
    <t>2020 and further</t>
  </si>
  <si>
    <t>1990-2014</t>
  </si>
  <si>
    <t>2006-onwards</t>
  </si>
  <si>
    <t>g/kg PAH</t>
  </si>
  <si>
    <t>2019 onwards</t>
  </si>
  <si>
    <t>share in profile</t>
  </si>
  <si>
    <t>* these are PAH emissions to air. For emissions to surface water and ground, see the factsheet (december 2022)</t>
  </si>
  <si>
    <t>RT1,2,3: grams/vehicle km; CS: grams/start</t>
  </si>
  <si>
    <t>name in ER database (GOF)</t>
  </si>
  <si>
    <t>KWS niet-gehalogeneerd</t>
  </si>
  <si>
    <t>KWS alif.niet gehalogen.</t>
  </si>
  <si>
    <t>KWS arom.niet gehalogeneerd</t>
  </si>
  <si>
    <t>Halogeenverb.org.</t>
  </si>
  <si>
    <t>KWS arom.gehalogeneerd</t>
  </si>
  <si>
    <t>NMVOS</t>
  </si>
  <si>
    <t>Acroleïne</t>
  </si>
  <si>
    <t>Benzeen</t>
  </si>
  <si>
    <t>Etheen</t>
  </si>
  <si>
    <t>Methaan</t>
  </si>
  <si>
    <t>Styreen</t>
  </si>
  <si>
    <t>Tolueen</t>
  </si>
  <si>
    <t>Xylenen (Totaal)</t>
  </si>
  <si>
    <t>Dioxinen (PCDD/PCDF, I-TEQ)</t>
  </si>
  <si>
    <t>Table 3.6C PAH-factors for tyre wear to air</t>
  </si>
  <si>
    <t>Pollutant</t>
  </si>
  <si>
    <t>Table 3.1 Share of road types in vehicle kilometres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</si>
</sst>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64" formatCode="0.0"/>
    <numFmt numFmtId="165" formatCode="0.000"/>
    <numFmt numFmtId="166" formatCode="0.0000"/>
    <numFmt numFmtId="167" formatCode="#,##0.000"/>
    <numFmt numFmtId="168" formatCode="0.0000_)"/>
    <numFmt numFmtId="169" formatCode="0.00000"/>
    <numFmt numFmtId="170" formatCode="dd/mmm/yy_)"/>
    <numFmt numFmtId="171" formatCode="0.0000000"/>
    <numFmt numFmtId="172" formatCode="0.000000000"/>
    <numFmt numFmtId="173" formatCode="_-* #,##0_-;_-* #,##0\-;_-* &quot;-&quot;??_-;_-@_-"/>
    <numFmt numFmtId="174" formatCode="#,##0.0"/>
    <numFmt numFmtId="175" formatCode="0%;;"/>
    <numFmt numFmtId="176" formatCode="_ * #,##0_ ;_ * \-#,##0_ ;_ * &quot;-&quot;??_ ;_ @_ "/>
    <numFmt numFmtId="177" formatCode="_ * #,##0.0_ ;_ * \-#,##0.0_ ;_ * &quot;-&quot;??_ ;_ @_ "/>
    <numFmt numFmtId="178" formatCode="0.0%"/>
  </numFmts>
  <fonts count="130" x14ac:knownFonts="1">
    <font>
      <sz val="9"/>
      <color theme="1"/>
      <name val="Calibri"/>
      <family val="2"/>
      <scheme val="minor"/>
    </font>
    <font>
      <sz val="9"/>
      <color theme="1"/>
      <name val="Calibri"/>
      <family val="2"/>
      <scheme val="minor"/>
    </font>
    <font>
      <sz val="8"/>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u/>
      <sz val="10"/>
      <color indexed="12"/>
      <name val="Arial"/>
      <family val="2"/>
    </font>
    <font>
      <b/>
      <u/>
      <sz val="10"/>
      <color indexed="12"/>
      <name val="Arial"/>
      <family val="2"/>
    </font>
    <font>
      <sz val="10"/>
      <name val="Arial"/>
      <family val="2"/>
    </font>
    <font>
      <b/>
      <sz val="12"/>
      <name val="Arial"/>
      <family val="2"/>
    </font>
    <font>
      <b/>
      <sz val="11"/>
      <name val="Arial"/>
      <family val="2"/>
    </font>
    <font>
      <sz val="10"/>
      <color indexed="8"/>
      <name val="Arial"/>
      <family val="2"/>
    </font>
    <font>
      <b/>
      <sz val="10"/>
      <name val="Arial"/>
      <family val="2"/>
    </font>
    <font>
      <b/>
      <sz val="10"/>
      <color indexed="8"/>
      <name val="Arial"/>
      <family val="2"/>
    </font>
    <font>
      <sz val="10"/>
      <name val="Courier"/>
      <family val="3"/>
    </font>
    <font>
      <sz val="10"/>
      <color theme="1"/>
      <name val="Arial"/>
      <family val="2"/>
    </font>
    <font>
      <sz val="10"/>
      <name val="Times New Roman"/>
      <family val="1"/>
    </font>
    <font>
      <b/>
      <sz val="14"/>
      <name val="Arial"/>
      <family val="2"/>
    </font>
    <font>
      <i/>
      <sz val="10"/>
      <name val="Arial"/>
      <family val="2"/>
    </font>
    <font>
      <b/>
      <i/>
      <sz val="10"/>
      <name val="Arial"/>
      <family val="2"/>
    </font>
    <font>
      <sz val="9"/>
      <color theme="1"/>
      <name val="Calibri"/>
      <family val="2"/>
      <scheme val="minor"/>
    </font>
    <font>
      <vertAlign val="superscript"/>
      <sz val="10"/>
      <name val="Arial"/>
      <family val="2"/>
    </font>
    <font>
      <i/>
      <sz val="9"/>
      <name val="Arial"/>
      <family val="2"/>
    </font>
    <font>
      <sz val="10"/>
      <color rgb="FFFF0000"/>
      <name val="Arial"/>
      <family val="2"/>
    </font>
    <font>
      <b/>
      <vertAlign val="subscript"/>
      <sz val="10"/>
      <name val="Arial"/>
      <family val="2"/>
    </font>
    <font>
      <sz val="9"/>
      <color theme="1"/>
      <name val="Arial"/>
      <family val="2"/>
    </font>
    <font>
      <b/>
      <sz val="10"/>
      <color theme="1"/>
      <name val="Arial"/>
      <family val="2"/>
    </font>
    <font>
      <sz val="8"/>
      <name val="Calibri"/>
      <family val="2"/>
      <scheme val="minor"/>
    </font>
    <font>
      <sz val="8"/>
      <color theme="1"/>
      <name val="Calibri"/>
      <family val="2"/>
      <scheme val="minor"/>
    </font>
    <font>
      <b/>
      <sz val="8"/>
      <name val="Calibri"/>
      <family val="2"/>
      <scheme val="minor"/>
    </font>
    <font>
      <b/>
      <sz val="8"/>
      <color theme="1"/>
      <name val="Calibri"/>
      <family val="2"/>
      <scheme val="minor"/>
    </font>
    <font>
      <vertAlign val="subscript"/>
      <sz val="8"/>
      <color theme="1"/>
      <name val="Calibri"/>
      <family val="2"/>
      <scheme val="minor"/>
    </font>
    <font>
      <b/>
      <sz val="12"/>
      <color theme="1"/>
      <name val="Calibri"/>
      <family val="2"/>
      <scheme val="minor"/>
    </font>
    <font>
      <sz val="10"/>
      <color rgb="FFFF0000"/>
      <name val="Times New Roman"/>
      <family val="1"/>
    </font>
    <font>
      <i/>
      <sz val="12"/>
      <name val="Arial"/>
      <family val="2"/>
    </font>
    <font>
      <sz val="8"/>
      <name val="Arial"/>
      <family val="2"/>
    </font>
    <font>
      <vertAlign val="superscript"/>
      <sz val="12"/>
      <name val="Arial"/>
      <family val="2"/>
    </font>
    <font>
      <sz val="13"/>
      <name val="Arial"/>
      <family val="2"/>
    </font>
    <font>
      <sz val="10"/>
      <name val="Calibri"/>
      <family val="2"/>
    </font>
    <font>
      <i/>
      <sz val="10"/>
      <color indexed="8"/>
      <name val="Arial"/>
      <family val="2"/>
    </font>
    <font>
      <sz val="11"/>
      <name val="Arial"/>
      <family val="2"/>
    </font>
    <font>
      <b/>
      <sz val="8"/>
      <name val="Arial"/>
      <family val="2"/>
    </font>
    <font>
      <b/>
      <i/>
      <sz val="8"/>
      <name val="Arial"/>
      <family val="2"/>
    </font>
    <font>
      <sz val="8.5"/>
      <name val="Arial"/>
      <family val="2"/>
    </font>
    <font>
      <b/>
      <sz val="8.5"/>
      <name val="Arial"/>
      <family val="2"/>
    </font>
    <font>
      <b/>
      <sz val="10"/>
      <name val="Courier"/>
      <family val="3"/>
    </font>
    <font>
      <sz val="10"/>
      <color indexed="8"/>
      <name val="MS Sans Serif"/>
      <family val="2"/>
    </font>
    <font>
      <sz val="9"/>
      <name val="Arial"/>
      <family val="2"/>
    </font>
    <font>
      <b/>
      <sz val="14"/>
      <color theme="0"/>
      <name val="Calibri"/>
      <family val="2"/>
      <scheme val="minor"/>
    </font>
    <font>
      <i/>
      <sz val="11"/>
      <color theme="0"/>
      <name val="Calibri"/>
      <family val="2"/>
      <scheme val="minor"/>
    </font>
    <font>
      <sz val="9"/>
      <color theme="0"/>
      <name val="Calibri"/>
      <family val="2"/>
      <scheme val="minor"/>
    </font>
    <font>
      <b/>
      <u/>
      <sz val="10"/>
      <color theme="0"/>
      <name val="Arial"/>
      <family val="2"/>
    </font>
    <font>
      <b/>
      <sz val="16"/>
      <name val="Arial"/>
      <family val="2"/>
    </font>
    <font>
      <b/>
      <sz val="18"/>
      <name val="Arial"/>
      <family val="2"/>
    </font>
    <font>
      <b/>
      <sz val="9"/>
      <name val="Calibri"/>
      <family val="2"/>
      <scheme val="minor"/>
    </font>
    <font>
      <b/>
      <sz val="10"/>
      <name val="Calibri"/>
      <family val="2"/>
      <scheme val="minor"/>
    </font>
    <font>
      <b/>
      <sz val="16"/>
      <name val="Calibri"/>
      <family val="2"/>
      <scheme val="minor"/>
    </font>
    <font>
      <b/>
      <vertAlign val="subscript"/>
      <sz val="16"/>
      <name val="Calibri"/>
      <family val="2"/>
      <scheme val="minor"/>
    </font>
    <font>
      <b/>
      <sz val="16"/>
      <color theme="0"/>
      <name val="Calibri"/>
      <family val="2"/>
      <scheme val="minor"/>
    </font>
    <font>
      <sz val="11"/>
      <color indexed="8"/>
      <name val="Calibri"/>
      <family val="2"/>
    </font>
    <font>
      <b/>
      <vertAlign val="superscript"/>
      <sz val="16"/>
      <name val="Arial"/>
      <family val="2"/>
    </font>
    <font>
      <b/>
      <i/>
      <sz val="14"/>
      <name val="Arial"/>
      <family val="2"/>
    </font>
    <font>
      <i/>
      <sz val="11"/>
      <name val="Arial"/>
      <family val="2"/>
    </font>
    <font>
      <sz val="11"/>
      <color rgb="FF000000"/>
      <name val="Arial"/>
      <family val="2"/>
    </font>
    <font>
      <i/>
      <sz val="11"/>
      <color rgb="FF000000"/>
      <name val="Arial"/>
      <family val="2"/>
    </font>
    <font>
      <b/>
      <sz val="11"/>
      <color rgb="FF000000"/>
      <name val="Arial"/>
      <family val="2"/>
    </font>
    <font>
      <b/>
      <vertAlign val="subscript"/>
      <sz val="11"/>
      <color indexed="8"/>
      <name val="Arial"/>
      <family val="2"/>
    </font>
    <font>
      <i/>
      <sz val="11"/>
      <color indexed="8"/>
      <name val="Arial"/>
      <family val="2"/>
    </font>
    <font>
      <i/>
      <sz val="14"/>
      <name val="Arial"/>
      <family val="2"/>
    </font>
    <font>
      <b/>
      <sz val="11"/>
      <color indexed="8"/>
      <name val="Arial"/>
      <family val="2"/>
    </font>
    <font>
      <b/>
      <vertAlign val="subscript"/>
      <sz val="11"/>
      <name val="Arial"/>
      <family val="2"/>
    </font>
    <font>
      <b/>
      <i/>
      <sz val="18"/>
      <name val="Arial"/>
      <family val="2"/>
    </font>
    <font>
      <sz val="8"/>
      <name val="Calibri"/>
      <family val="2"/>
    </font>
    <font>
      <vertAlign val="superscript"/>
      <sz val="8"/>
      <name val="Calibri"/>
      <family val="2"/>
    </font>
    <font>
      <b/>
      <sz val="10"/>
      <color rgb="FF000000"/>
      <name val="Calibri"/>
      <family val="2"/>
    </font>
    <font>
      <sz val="10"/>
      <color rgb="FF000000"/>
      <name val="Calibri"/>
      <family val="2"/>
    </font>
    <font>
      <vertAlign val="subscript"/>
      <sz val="10"/>
      <color rgb="FF000000"/>
      <name val="Calibri"/>
      <family val="2"/>
    </font>
    <font>
      <sz val="10"/>
      <name val="Calibri"/>
      <family val="2"/>
      <scheme val="minor"/>
    </font>
    <font>
      <i/>
      <sz val="9"/>
      <name val="Calibri"/>
      <family val="2"/>
      <scheme val="minor"/>
    </font>
    <font>
      <sz val="9"/>
      <color indexed="8"/>
      <name val="Calibri"/>
      <family val="2"/>
      <scheme val="minor"/>
    </font>
    <font>
      <sz val="9"/>
      <name val="Calibri"/>
      <family val="2"/>
      <scheme val="minor"/>
    </font>
    <font>
      <u/>
      <sz val="10"/>
      <color indexed="12"/>
      <name val="Calibri"/>
      <family val="2"/>
      <scheme val="minor"/>
    </font>
    <font>
      <b/>
      <sz val="9"/>
      <color rgb="FF000000"/>
      <name val="Arial"/>
      <family val="2"/>
    </font>
    <font>
      <sz val="9"/>
      <color rgb="FF000000"/>
      <name val="Arial"/>
      <family val="2"/>
    </font>
    <font>
      <b/>
      <sz val="10"/>
      <color rgb="FF000000"/>
      <name val="Arial"/>
      <family val="2"/>
    </font>
    <font>
      <b/>
      <vertAlign val="subscript"/>
      <sz val="10"/>
      <color rgb="FF000000"/>
      <name val="Arial"/>
      <family val="2"/>
    </font>
    <font>
      <sz val="10"/>
      <color rgb="FF000000"/>
      <name val="Arial"/>
      <family val="2"/>
    </font>
    <font>
      <b/>
      <sz val="16"/>
      <color indexed="8"/>
      <name val="Arial"/>
      <family val="2"/>
    </font>
    <font>
      <sz val="11"/>
      <color indexed="8"/>
      <name val="Segoe UI"/>
      <family val="2"/>
    </font>
    <font>
      <sz val="11"/>
      <color theme="0"/>
      <name val="Calibri"/>
      <family val="2"/>
      <scheme val="minor"/>
    </font>
    <font>
      <sz val="9"/>
      <color theme="1"/>
      <name val="Calibri"/>
      <family val="2"/>
    </font>
    <font>
      <b/>
      <sz val="9"/>
      <color theme="1"/>
      <name val="Calibri"/>
      <family val="2"/>
    </font>
    <font>
      <u/>
      <sz val="9"/>
      <color theme="1"/>
      <name val="Calibri"/>
      <family val="2"/>
    </font>
    <font>
      <b/>
      <sz val="16"/>
      <color theme="1"/>
      <name val="Calibri"/>
      <family val="2"/>
      <scheme val="minor"/>
    </font>
    <font>
      <b/>
      <sz val="16"/>
      <color theme="1"/>
      <name val="Arial"/>
      <family val="2"/>
    </font>
    <font>
      <b/>
      <sz val="11"/>
      <color theme="1"/>
      <name val="Arial"/>
      <family val="2"/>
    </font>
    <font>
      <i/>
      <sz val="10"/>
      <color theme="1"/>
      <name val="Arial"/>
      <family val="2"/>
    </font>
    <font>
      <sz val="9"/>
      <color theme="1"/>
      <name val="Times New Roman"/>
      <family val="1"/>
    </font>
    <font>
      <i/>
      <sz val="9"/>
      <color theme="1"/>
      <name val="Calibri"/>
      <family val="2"/>
      <scheme val="minor"/>
    </font>
    <font>
      <i/>
      <sz val="9"/>
      <color theme="1"/>
      <name val="Arial"/>
      <family val="2"/>
    </font>
    <font>
      <sz val="9"/>
      <color rgb="FFFF0000"/>
      <name val="Calibri"/>
      <family val="2"/>
      <scheme val="minor"/>
    </font>
    <font>
      <sz val="11"/>
      <color rgb="FFFF0000"/>
      <name val="Calibri"/>
      <family val="2"/>
      <scheme val="minor"/>
    </font>
    <font>
      <sz val="10.5"/>
      <color theme="1"/>
      <name val="Arial"/>
      <family val="2"/>
    </font>
    <font>
      <b/>
      <sz val="9"/>
      <color theme="1"/>
      <name val="Calibri"/>
      <family val="2"/>
      <scheme val="minor"/>
    </font>
    <font>
      <b/>
      <sz val="11"/>
      <name val="Calibri"/>
      <family val="2"/>
      <scheme val="minor"/>
    </font>
    <font>
      <sz val="11"/>
      <name val="Calibri"/>
      <family val="2"/>
      <scheme val="minor"/>
    </font>
    <font>
      <sz val="11"/>
      <name val="Calibri"/>
      <family val="2"/>
    </font>
    <font>
      <u/>
      <sz val="10"/>
      <name val="Arial"/>
      <family val="2"/>
    </font>
    <font>
      <i/>
      <sz val="10"/>
      <name val="Calibri"/>
      <family val="2"/>
      <scheme val="minor"/>
    </font>
    <font>
      <sz val="9"/>
      <color rgb="FF000000"/>
      <name val="Calibri"/>
      <family val="2"/>
      <scheme val="minor"/>
    </font>
    <font>
      <b/>
      <sz val="9"/>
      <color rgb="FF000000"/>
      <name val="Calibri"/>
      <family val="2"/>
      <scheme val="minor"/>
    </font>
    <font>
      <b/>
      <vertAlign val="subscript"/>
      <sz val="9"/>
      <color rgb="FF000000"/>
      <name val="Calibri"/>
      <family val="2"/>
      <scheme val="minor"/>
    </font>
    <font>
      <b/>
      <sz val="16"/>
      <color rgb="FF000000"/>
      <name val="Calibri"/>
      <family val="2"/>
    </font>
    <font>
      <sz val="10"/>
      <color rgb="FF0070C0"/>
      <name val="Arial"/>
      <family val="2"/>
    </font>
    <font>
      <b/>
      <sz val="10"/>
      <color rgb="FFFF0000"/>
      <name val="Arial"/>
      <family val="2"/>
    </font>
    <font>
      <u/>
      <sz val="10"/>
      <color rgb="FFFF0000"/>
      <name val="Arial"/>
      <family val="2"/>
    </font>
    <font>
      <i/>
      <sz val="10"/>
      <color rgb="FFFF0000"/>
      <name val="Arial"/>
      <family val="2"/>
    </font>
    <font>
      <b/>
      <sz val="10"/>
      <color theme="9" tint="-0.249977111117893"/>
      <name val="Arial"/>
      <family val="2"/>
    </font>
    <font>
      <b/>
      <sz val="10"/>
      <color theme="8"/>
      <name val="Arial"/>
      <family val="2"/>
    </font>
    <font>
      <b/>
      <sz val="10"/>
      <color theme="7" tint="-0.249977111117893"/>
      <name val="Arial"/>
      <family val="2"/>
    </font>
    <font>
      <b/>
      <vertAlign val="subscript"/>
      <sz val="9"/>
      <name val="Calibri"/>
      <family val="2"/>
      <scheme val="minor"/>
    </font>
    <font>
      <sz val="9"/>
      <name val="Calibri"/>
      <family val="2"/>
    </font>
    <font>
      <sz val="9"/>
      <name val="Times New Roman"/>
      <family val="1"/>
    </font>
    <font>
      <b/>
      <sz val="9"/>
      <name val="Calibri"/>
      <family val="2"/>
    </font>
    <font>
      <u/>
      <sz val="9"/>
      <name val="Calibri"/>
      <family val="2"/>
    </font>
    <font>
      <u/>
      <sz val="8"/>
      <name val="Arial"/>
      <family val="2"/>
    </font>
    <font>
      <vertAlign val="subscript"/>
      <sz val="8"/>
      <name val="Calibri"/>
      <family val="2"/>
      <scheme val="minor"/>
    </font>
    <font>
      <b/>
      <sz val="12"/>
      <name val="Calibri"/>
      <family val="2"/>
      <scheme val="minor"/>
    </font>
  </fonts>
  <fills count="57">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indexed="2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4" tint="-0.24994659260841701"/>
        <bgColor indexed="64"/>
      </patternFill>
    </fill>
    <fill>
      <patternFill patternType="solid">
        <fgColor theme="8" tint="-0.249977111117893"/>
        <bgColor indexed="64"/>
      </patternFill>
    </fill>
    <fill>
      <patternFill patternType="solid">
        <fgColor rgb="FFD9D9D9"/>
        <bgColor rgb="FF000000"/>
      </patternFill>
    </fill>
    <fill>
      <patternFill patternType="solid">
        <fgColor rgb="FFFFFF00"/>
        <bgColor rgb="FF000000"/>
      </patternFill>
    </fill>
    <fill>
      <patternFill patternType="solid">
        <fgColor rgb="FF99CC00"/>
        <bgColor rgb="FF000000"/>
      </patternFill>
    </fill>
    <fill>
      <patternFill patternType="solid">
        <fgColor rgb="FF99CCFF"/>
        <bgColor rgb="FF000000"/>
      </patternFill>
    </fill>
    <fill>
      <patternFill patternType="solid">
        <fgColor rgb="FFC0C0C0"/>
        <bgColor rgb="FF000000"/>
      </patternFill>
    </fill>
    <fill>
      <patternFill patternType="solid">
        <fgColor rgb="FFCCFFCC"/>
        <bgColor rgb="FF000000"/>
      </patternFill>
    </fill>
    <fill>
      <patternFill patternType="solid">
        <fgColor rgb="FFFFFF99"/>
        <bgColor rgb="FF000000"/>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theme="5" tint="0.39997558519241921"/>
        <bgColor indexed="64"/>
      </patternFill>
    </fill>
    <fill>
      <patternFill patternType="solid">
        <fgColor rgb="FFF2F2F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bgColor indexed="64"/>
      </patternFill>
    </fill>
    <fill>
      <patternFill patternType="solid">
        <fgColor theme="0"/>
        <bgColor indexed="64"/>
      </patternFill>
    </fill>
    <fill>
      <patternFill patternType="solid">
        <fgColor theme="4" tint="0.79998168889431442"/>
        <bgColor rgb="FF000000"/>
      </patternFill>
    </fill>
    <fill>
      <patternFill patternType="solid">
        <fgColor rgb="FFFFFF99"/>
        <bgColor indexed="64"/>
      </patternFill>
    </fill>
    <fill>
      <patternFill patternType="solid">
        <fgColor theme="5" tint="0.7999816888943144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7" tint="0.59999389629810485"/>
        <bgColor indexed="64"/>
      </patternFill>
    </fill>
    <fill>
      <patternFill patternType="solid">
        <fgColor rgb="FFC2D69B"/>
        <bgColor indexed="64"/>
      </patternFill>
    </fill>
    <fill>
      <patternFill patternType="solid">
        <fgColor rgb="FFEAF1DD"/>
        <bgColor indexed="64"/>
      </patternFill>
    </fill>
    <fill>
      <patternFill patternType="solid">
        <fgColor rgb="FFD9D9D9"/>
        <bgColor rgb="FFD9D9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s>
  <borders count="7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22"/>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22"/>
      </right>
      <top/>
      <bottom style="thin">
        <color indexed="64"/>
      </bottom>
      <diagonal/>
    </border>
    <border>
      <left style="thin">
        <color indexed="22"/>
      </left>
      <right style="thin">
        <color indexed="64"/>
      </right>
      <top/>
      <bottom style="thin">
        <color indexed="64"/>
      </bottom>
      <diagonal/>
    </border>
    <border>
      <left/>
      <right/>
      <top style="thin">
        <color indexed="64"/>
      </top>
      <bottom/>
      <diagonal/>
    </border>
    <border>
      <left style="thin">
        <color indexed="22"/>
      </left>
      <right style="thin">
        <color indexed="22"/>
      </right>
      <top style="thin">
        <color indexed="22"/>
      </top>
      <bottom/>
      <diagonal/>
    </border>
    <border>
      <left style="thin">
        <color indexed="64"/>
      </left>
      <right/>
      <top style="thin">
        <color indexed="22"/>
      </top>
      <bottom style="thin">
        <color indexed="22"/>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22"/>
      </left>
      <right/>
      <top style="thin">
        <color indexed="22"/>
      </top>
      <bottom style="thin">
        <color indexed="22"/>
      </bottom>
      <diagonal/>
    </border>
    <border>
      <left style="thin">
        <color auto="1"/>
      </left>
      <right style="thin">
        <color auto="1"/>
      </right>
      <top/>
      <bottom style="thin">
        <color auto="1"/>
      </bottom>
      <diagonal/>
    </border>
    <border>
      <left style="thin">
        <color indexed="64"/>
      </left>
      <right/>
      <top style="thin">
        <color auto="1"/>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22"/>
      </bottom>
      <diagonal/>
    </border>
    <border>
      <left style="thin">
        <color indexed="22"/>
      </left>
      <right style="thin">
        <color indexed="64"/>
      </right>
      <top/>
      <bottom style="thin">
        <color indexed="22"/>
      </bottom>
      <diagonal/>
    </border>
    <border>
      <left style="thin">
        <color auto="1"/>
      </left>
      <right style="thin">
        <color auto="1"/>
      </right>
      <top/>
      <bottom style="thin">
        <color auto="1"/>
      </bottom>
      <diagonal/>
    </border>
    <border>
      <left style="thin">
        <color indexed="22"/>
      </left>
      <right style="thin">
        <color indexed="22"/>
      </right>
      <top style="thin">
        <color indexed="64"/>
      </top>
      <bottom/>
      <diagonal/>
    </border>
    <border>
      <left style="thin">
        <color indexed="22"/>
      </left>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top style="thin">
        <color indexed="22"/>
      </top>
      <bottom/>
      <diagonal/>
    </border>
    <border>
      <left/>
      <right/>
      <top style="thin">
        <color indexed="8"/>
      </top>
      <bottom/>
      <diagonal/>
    </border>
    <border>
      <left style="thin">
        <color indexed="64"/>
      </left>
      <right/>
      <top/>
      <bottom style="thin">
        <color indexed="64"/>
      </bottom>
      <diagonal/>
    </border>
    <border>
      <left style="thin">
        <color indexed="22"/>
      </left>
      <right style="thin">
        <color indexed="22"/>
      </right>
      <top style="thin">
        <color indexed="22"/>
      </top>
      <bottom/>
      <diagonal/>
    </border>
  </borders>
  <cellStyleXfs count="62">
    <xf numFmtId="0" fontId="0" fillId="0" borderId="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18" fillId="0" borderId="0"/>
    <xf numFmtId="0" fontId="10" fillId="0" borderId="0"/>
    <xf numFmtId="0" fontId="10" fillId="0" borderId="0"/>
    <xf numFmtId="0" fontId="22" fillId="0" borderId="0"/>
    <xf numFmtId="0" fontId="10" fillId="0" borderId="0"/>
    <xf numFmtId="0" fontId="10" fillId="0" borderId="0"/>
    <xf numFmtId="0" fontId="4" fillId="0" borderId="0"/>
    <xf numFmtId="0" fontId="18" fillId="0" borderId="0"/>
    <xf numFmtId="0" fontId="18" fillId="0" borderId="0"/>
    <xf numFmtId="9" fontId="4" fillId="0" borderId="0" applyFont="0" applyFill="0" applyBorder="0" applyAlignment="0" applyProtection="0"/>
    <xf numFmtId="0" fontId="10" fillId="0" borderId="0"/>
    <xf numFmtId="0" fontId="18" fillId="0" borderId="0"/>
    <xf numFmtId="0" fontId="18" fillId="0" borderId="0"/>
    <xf numFmtId="0" fontId="18" fillId="0" borderId="0"/>
    <xf numFmtId="0" fontId="16" fillId="0" borderId="0"/>
    <xf numFmtId="0" fontId="13" fillId="0" borderId="0"/>
    <xf numFmtId="0" fontId="16" fillId="0" borderId="0"/>
    <xf numFmtId="0" fontId="10" fillId="0" borderId="0"/>
    <xf numFmtId="0" fontId="10" fillId="0" borderId="0"/>
    <xf numFmtId="0" fontId="10" fillId="0" borderId="0"/>
    <xf numFmtId="0" fontId="13" fillId="0" borderId="0"/>
    <xf numFmtId="0" fontId="16" fillId="0" borderId="0"/>
    <xf numFmtId="0" fontId="48" fillId="0" borderId="0"/>
    <xf numFmtId="0" fontId="10" fillId="0" borderId="0"/>
    <xf numFmtId="0" fontId="4" fillId="0" borderId="0"/>
    <xf numFmtId="0" fontId="10" fillId="0" borderId="0"/>
    <xf numFmtId="0" fontId="18" fillId="0" borderId="0"/>
    <xf numFmtId="0" fontId="18" fillId="0" borderId="0"/>
    <xf numFmtId="0" fontId="13" fillId="0" borderId="0"/>
    <xf numFmtId="0" fontId="13" fillId="0" borderId="0"/>
    <xf numFmtId="0" fontId="48" fillId="0" borderId="0"/>
    <xf numFmtId="0" fontId="13" fillId="0" borderId="0"/>
    <xf numFmtId="0" fontId="13" fillId="0" borderId="0"/>
    <xf numFmtId="0" fontId="8" fillId="0" borderId="0" applyNumberFormat="0" applyFill="0" applyBorder="0" applyAlignment="0" applyProtection="0">
      <alignment vertical="top"/>
      <protection locked="0"/>
    </xf>
    <xf numFmtId="0" fontId="18" fillId="0" borderId="0"/>
    <xf numFmtId="0" fontId="1" fillId="0" borderId="0"/>
    <xf numFmtId="43" fontId="4" fillId="0" borderId="0" applyFont="0" applyFill="0" applyBorder="0" applyAlignment="0" applyProtection="0"/>
    <xf numFmtId="0" fontId="10" fillId="0" borderId="0"/>
    <xf numFmtId="0" fontId="1" fillId="0" borderId="0"/>
    <xf numFmtId="0" fontId="16" fillId="0" borderId="0"/>
    <xf numFmtId="0" fontId="13" fillId="0" borderId="0"/>
    <xf numFmtId="0" fontId="4" fillId="46"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2" borderId="0" applyNumberFormat="0" applyBorder="0" applyAlignment="0" applyProtection="0"/>
    <xf numFmtId="0" fontId="4" fillId="47"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8"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cellStyleXfs>
  <cellXfs count="1915">
    <xf numFmtId="0" fontId="0" fillId="0" borderId="0" xfId="0"/>
    <xf numFmtId="0" fontId="0" fillId="2" borderId="0" xfId="0" applyFill="1" applyBorder="1"/>
    <xf numFmtId="0" fontId="9" fillId="0" borderId="0" xfId="2" applyFont="1" applyFill="1" applyAlignment="1" applyProtection="1">
      <alignment horizontal="center"/>
    </xf>
    <xf numFmtId="0" fontId="4" fillId="0" borderId="0" xfId="3"/>
    <xf numFmtId="0" fontId="11" fillId="0" borderId="0" xfId="0" applyFont="1"/>
    <xf numFmtId="0" fontId="0" fillId="0" borderId="0" xfId="0"/>
    <xf numFmtId="0" fontId="12" fillId="0" borderId="0" xfId="0" applyFont="1"/>
    <xf numFmtId="0" fontId="4" fillId="0" borderId="0" xfId="3" applyFill="1"/>
    <xf numFmtId="0" fontId="17" fillId="0" borderId="0" xfId="0" applyFont="1"/>
    <xf numFmtId="0" fontId="18" fillId="0" borderId="0" xfId="4"/>
    <xf numFmtId="0" fontId="19" fillId="0" borderId="0" xfId="0" applyFont="1"/>
    <xf numFmtId="0" fontId="18" fillId="0" borderId="0" xfId="4" applyBorder="1"/>
    <xf numFmtId="0" fontId="11" fillId="0" borderId="0" xfId="4" applyFont="1" applyBorder="1"/>
    <xf numFmtId="0" fontId="14" fillId="0" borderId="0" xfId="6" applyFont="1" applyBorder="1"/>
    <xf numFmtId="0" fontId="10" fillId="0" borderId="0" xfId="8" applyFont="1"/>
    <xf numFmtId="0" fontId="14" fillId="0" borderId="0" xfId="8" applyFont="1" applyAlignment="1">
      <alignment horizontal="left"/>
    </xf>
    <xf numFmtId="0" fontId="10" fillId="0" borderId="0" xfId="9" applyFont="1" applyBorder="1"/>
    <xf numFmtId="165" fontId="10" fillId="0" borderId="0" xfId="8" applyNumberFormat="1" applyFont="1" applyBorder="1" applyAlignment="1">
      <alignment horizontal="center"/>
    </xf>
    <xf numFmtId="165" fontId="10" fillId="4" borderId="0" xfId="8" applyNumberFormat="1" applyFont="1" applyFill="1" applyBorder="1" applyAlignment="1">
      <alignment horizontal="center"/>
    </xf>
    <xf numFmtId="0" fontId="10" fillId="0" borderId="0" xfId="6"/>
    <xf numFmtId="0" fontId="4" fillId="0" borderId="0" xfId="10"/>
    <xf numFmtId="0" fontId="12" fillId="0" borderId="0" xfId="6" applyFont="1"/>
    <xf numFmtId="0" fontId="4" fillId="0" borderId="0" xfId="10" applyFill="1"/>
    <xf numFmtId="0" fontId="10" fillId="0" borderId="0" xfId="0" quotePrefix="1" applyFont="1" applyFill="1" applyBorder="1" applyAlignment="1" applyProtection="1">
      <alignment horizontal="left"/>
    </xf>
    <xf numFmtId="0" fontId="29" fillId="0" borderId="0" xfId="6" applyFont="1"/>
    <xf numFmtId="0" fontId="30" fillId="0" borderId="0" xfId="10" applyFont="1"/>
    <xf numFmtId="0" fontId="31" fillId="0" borderId="0" xfId="6" applyFont="1" applyFill="1"/>
    <xf numFmtId="0" fontId="29" fillId="0" borderId="0" xfId="6" applyFont="1" applyFill="1"/>
    <xf numFmtId="0" fontId="30" fillId="0" borderId="0" xfId="10" applyFont="1" applyBorder="1" applyAlignment="1">
      <alignment horizontal="left" vertical="center" wrapText="1"/>
    </xf>
    <xf numFmtId="9" fontId="30" fillId="0" borderId="0" xfId="13" applyFont="1" applyBorder="1" applyAlignment="1">
      <alignment horizontal="center" vertical="center" wrapText="1"/>
    </xf>
    <xf numFmtId="0" fontId="30" fillId="0" borderId="0" xfId="10" applyFont="1" applyBorder="1"/>
    <xf numFmtId="9" fontId="30" fillId="7" borderId="0" xfId="13" applyFont="1" applyFill="1" applyBorder="1" applyAlignment="1">
      <alignment horizontal="center" vertical="center" wrapText="1"/>
    </xf>
    <xf numFmtId="9" fontId="30" fillId="9" borderId="0" xfId="13" applyFont="1" applyFill="1" applyBorder="1" applyAlignment="1">
      <alignment horizontal="center" vertical="center" wrapText="1"/>
    </xf>
    <xf numFmtId="0" fontId="10" fillId="0" borderId="12" xfId="6" applyBorder="1"/>
    <xf numFmtId="0" fontId="10" fillId="0" borderId="10" xfId="6" applyBorder="1"/>
    <xf numFmtId="0" fontId="10" fillId="0" borderId="11" xfId="6" applyBorder="1"/>
    <xf numFmtId="0" fontId="10" fillId="0" borderId="14" xfId="6" applyBorder="1"/>
    <xf numFmtId="0" fontId="10" fillId="0" borderId="4" xfId="6" applyBorder="1"/>
    <xf numFmtId="0" fontId="10" fillId="0" borderId="13" xfId="6" applyBorder="1"/>
    <xf numFmtId="0" fontId="10" fillId="0" borderId="9" xfId="6" applyBorder="1"/>
    <xf numFmtId="0" fontId="10" fillId="0" borderId="15" xfId="6" applyBorder="1"/>
    <xf numFmtId="164" fontId="22" fillId="0" borderId="0" xfId="6" applyNumberFormat="1" applyFont="1" applyFill="1" applyBorder="1" applyAlignment="1">
      <alignment horizontal="center"/>
    </xf>
    <xf numFmtId="0" fontId="10" fillId="0" borderId="5" xfId="6" applyBorder="1"/>
    <xf numFmtId="0" fontId="23" fillId="0" borderId="0" xfId="0" applyFont="1"/>
    <xf numFmtId="0" fontId="0" fillId="0" borderId="0" xfId="0" applyBorder="1"/>
    <xf numFmtId="0" fontId="10" fillId="0" borderId="0" xfId="0" applyFont="1" applyFill="1" applyBorder="1"/>
    <xf numFmtId="0" fontId="10" fillId="0" borderId="5" xfId="0" applyFont="1" applyFill="1" applyBorder="1"/>
    <xf numFmtId="0" fontId="10" fillId="0" borderId="4" xfId="0" applyFont="1" applyFill="1" applyBorder="1"/>
    <xf numFmtId="0" fontId="10" fillId="0" borderId="0" xfId="0" applyFont="1" applyFill="1" applyBorder="1" applyAlignment="1" applyProtection="1">
      <alignment horizontal="left"/>
    </xf>
    <xf numFmtId="0" fontId="10" fillId="0" borderId="0" xfId="15" applyFont="1"/>
    <xf numFmtId="0" fontId="11" fillId="0" borderId="0" xfId="0" applyFont="1" applyAlignment="1">
      <alignment horizontal="left"/>
    </xf>
    <xf numFmtId="0" fontId="36" fillId="0" borderId="0" xfId="0" applyFont="1" applyAlignment="1">
      <alignment horizontal="left"/>
    </xf>
    <xf numFmtId="0" fontId="10" fillId="0" borderId="0" xfId="0" applyFont="1" applyAlignment="1"/>
    <xf numFmtId="0" fontId="14" fillId="0" borderId="4" xfId="0" applyFont="1" applyBorder="1" applyAlignment="1">
      <alignment vertical="top"/>
    </xf>
    <xf numFmtId="0" fontId="10" fillId="0" borderId="0" xfId="0" applyNumberFormat="1" applyFont="1" applyFill="1" applyAlignment="1">
      <alignment horizontal="left"/>
    </xf>
    <xf numFmtId="2" fontId="10" fillId="0" borderId="0" xfId="0" applyNumberFormat="1" applyFont="1" applyFill="1" applyAlignment="1">
      <alignment horizontal="center"/>
    </xf>
    <xf numFmtId="2" fontId="10" fillId="0" borderId="0" xfId="0" applyNumberFormat="1" applyFont="1" applyFill="1"/>
    <xf numFmtId="0" fontId="11" fillId="0" borderId="0" xfId="0" quotePrefix="1" applyFont="1" applyFill="1" applyAlignment="1" applyProtection="1">
      <alignment horizontal="left"/>
    </xf>
    <xf numFmtId="0" fontId="10" fillId="0" borderId="0" xfId="0" applyFont="1" applyFill="1"/>
    <xf numFmtId="0" fontId="38" fillId="0" borderId="0" xfId="0" applyFont="1" applyFill="1"/>
    <xf numFmtId="0" fontId="10" fillId="0" borderId="15" xfId="0" applyFont="1" applyFill="1" applyBorder="1"/>
    <xf numFmtId="2" fontId="10" fillId="0" borderId="13" xfId="0" applyNumberFormat="1" applyFont="1" applyFill="1" applyBorder="1"/>
    <xf numFmtId="0" fontId="10" fillId="0" borderId="12" xfId="0" applyFont="1" applyFill="1" applyBorder="1" applyAlignment="1" applyProtection="1">
      <alignment horizontal="fill"/>
    </xf>
    <xf numFmtId="0" fontId="20" fillId="0" borderId="2" xfId="0" quotePrefix="1" applyFont="1" applyFill="1" applyBorder="1" applyAlignment="1" applyProtection="1">
      <alignment horizontal="left"/>
    </xf>
    <xf numFmtId="0" fontId="10" fillId="0" borderId="2" xfId="0" applyFont="1" applyFill="1" applyBorder="1" applyAlignment="1" applyProtection="1">
      <alignment horizontal="fill"/>
    </xf>
    <xf numFmtId="2" fontId="10" fillId="0" borderId="2" xfId="0" applyNumberFormat="1" applyFont="1" applyFill="1" applyBorder="1"/>
    <xf numFmtId="2" fontId="10" fillId="0" borderId="3" xfId="0" applyNumberFormat="1" applyFont="1" applyFill="1" applyBorder="1"/>
    <xf numFmtId="0" fontId="10" fillId="0" borderId="4" xfId="0" applyFont="1" applyFill="1" applyBorder="1" applyAlignment="1" applyProtection="1">
      <alignment horizontal="fill"/>
    </xf>
    <xf numFmtId="0" fontId="10" fillId="0" borderId="0" xfId="0" applyFont="1" applyFill="1" applyBorder="1" applyAlignment="1" applyProtection="1">
      <alignment horizontal="fill"/>
    </xf>
    <xf numFmtId="2" fontId="10" fillId="0" borderId="0" xfId="0" applyNumberFormat="1" applyFont="1" applyFill="1" applyBorder="1"/>
    <xf numFmtId="2" fontId="10" fillId="0" borderId="5" xfId="0" applyNumberFormat="1" applyFont="1" applyFill="1" applyBorder="1"/>
    <xf numFmtId="0" fontId="14" fillId="0" borderId="4" xfId="0" applyFont="1" applyFill="1" applyBorder="1" applyAlignment="1" applyProtection="1">
      <alignment horizontal="left"/>
    </xf>
    <xf numFmtId="0" fontId="10" fillId="0" borderId="4" xfId="0" applyFont="1" applyFill="1" applyBorder="1" applyAlignment="1" applyProtection="1">
      <alignment horizontal="left"/>
    </xf>
    <xf numFmtId="1" fontId="10" fillId="0" borderId="0" xfId="0" applyNumberFormat="1"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0" xfId="0" applyFont="1" applyFill="1" applyBorder="1" applyAlignment="1" applyProtection="1">
      <alignment horizontal="center"/>
    </xf>
    <xf numFmtId="2" fontId="10" fillId="0" borderId="5" xfId="0"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5" xfId="0" applyNumberFormat="1" applyFont="1" applyFill="1" applyBorder="1" applyAlignment="1">
      <alignment horizontal="center"/>
    </xf>
    <xf numFmtId="0" fontId="10" fillId="0" borderId="4" xfId="0" quotePrefix="1" applyFont="1" applyFill="1" applyBorder="1" applyAlignment="1" applyProtection="1">
      <alignment horizontal="left"/>
    </xf>
    <xf numFmtId="1" fontId="10" fillId="0" borderId="0" xfId="0" applyNumberFormat="1" applyFont="1" applyFill="1" applyBorder="1"/>
    <xf numFmtId="2" fontId="10" fillId="0" borderId="4" xfId="0" applyNumberFormat="1" applyFont="1" applyFill="1" applyBorder="1"/>
    <xf numFmtId="0" fontId="14" fillId="0" borderId="6" xfId="0" quotePrefix="1" applyFont="1" applyFill="1" applyBorder="1" applyAlignment="1" applyProtection="1">
      <alignment horizontal="left"/>
    </xf>
    <xf numFmtId="0" fontId="10" fillId="0" borderId="7" xfId="0" applyFont="1" applyFill="1" applyBorder="1" applyAlignment="1" applyProtection="1">
      <alignment horizontal="center"/>
    </xf>
    <xf numFmtId="0" fontId="10" fillId="0" borderId="7" xfId="0" applyFont="1" applyFill="1" applyBorder="1" applyAlignment="1">
      <alignment horizontal="center"/>
    </xf>
    <xf numFmtId="0" fontId="10" fillId="0" borderId="6" xfId="0" applyFont="1" applyFill="1" applyBorder="1" applyAlignment="1" applyProtection="1">
      <alignment horizontal="center"/>
    </xf>
    <xf numFmtId="2" fontId="10" fillId="0" borderId="7" xfId="0" applyNumberFormat="1" applyFont="1" applyFill="1" applyBorder="1"/>
    <xf numFmtId="2" fontId="10" fillId="0" borderId="8" xfId="0" applyNumberFormat="1" applyFont="1" applyFill="1" applyBorder="1"/>
    <xf numFmtId="0" fontId="23" fillId="0" borderId="0" xfId="0" applyFont="1" applyFill="1"/>
    <xf numFmtId="0" fontId="10" fillId="0" borderId="0" xfId="0" applyFont="1" applyFill="1"/>
    <xf numFmtId="0" fontId="10" fillId="0" borderId="0" xfId="17" applyFont="1" applyFill="1" applyAlignment="1">
      <alignment horizontal="center"/>
    </xf>
    <xf numFmtId="0" fontId="10" fillId="0" borderId="0" xfId="17" applyFont="1" applyFill="1"/>
    <xf numFmtId="0" fontId="10" fillId="0" borderId="0" xfId="17" applyFont="1"/>
    <xf numFmtId="0" fontId="10" fillId="0" borderId="0" xfId="18" applyFont="1"/>
    <xf numFmtId="0" fontId="10" fillId="0" borderId="15" xfId="17" applyFont="1" applyFill="1" applyBorder="1"/>
    <xf numFmtId="0" fontId="10" fillId="0" borderId="13" xfId="17" applyFont="1" applyFill="1" applyBorder="1" applyAlignment="1">
      <alignment horizontal="right"/>
    </xf>
    <xf numFmtId="0" fontId="10" fillId="0" borderId="0" xfId="17" applyFont="1" applyFill="1" applyBorder="1" applyAlignment="1">
      <alignment horizontal="center"/>
    </xf>
    <xf numFmtId="0" fontId="10" fillId="0" borderId="4" xfId="17" applyFont="1" applyFill="1" applyBorder="1" applyAlignment="1">
      <alignment horizontal="center"/>
    </xf>
    <xf numFmtId="0" fontId="10" fillId="0" borderId="4" xfId="17" quotePrefix="1" applyFont="1" applyFill="1" applyBorder="1" applyAlignment="1">
      <alignment horizontal="center"/>
    </xf>
    <xf numFmtId="0" fontId="10" fillId="0" borderId="14" xfId="17" quotePrefix="1" applyFont="1" applyFill="1" applyBorder="1" applyAlignment="1">
      <alignment horizontal="center"/>
    </xf>
    <xf numFmtId="0" fontId="10" fillId="0" borderId="21" xfId="17" quotePrefix="1" applyFont="1" applyFill="1" applyBorder="1" applyAlignment="1">
      <alignment horizontal="center"/>
    </xf>
    <xf numFmtId="0" fontId="10" fillId="0" borderId="2" xfId="17" applyFont="1" applyFill="1" applyBorder="1" applyAlignment="1">
      <alignment horizontal="left"/>
    </xf>
    <xf numFmtId="0" fontId="10" fillId="0" borderId="2" xfId="17" applyFont="1" applyFill="1" applyBorder="1" applyAlignment="1">
      <alignment horizontal="center"/>
    </xf>
    <xf numFmtId="0" fontId="10" fillId="0" borderId="22" xfId="17" applyFont="1" applyFill="1" applyBorder="1" applyAlignment="1">
      <alignment horizontal="center"/>
    </xf>
    <xf numFmtId="0" fontId="14" fillId="0" borderId="4" xfId="17" applyFont="1" applyFill="1" applyBorder="1" applyAlignment="1">
      <alignment horizontal="left"/>
    </xf>
    <xf numFmtId="0" fontId="10" fillId="0" borderId="1" xfId="17" applyFont="1" applyFill="1" applyBorder="1" applyAlignment="1">
      <alignment horizontal="center"/>
    </xf>
    <xf numFmtId="0" fontId="10" fillId="0" borderId="3" xfId="17" applyFont="1" applyFill="1" applyBorder="1" applyAlignment="1">
      <alignment horizontal="center"/>
    </xf>
    <xf numFmtId="0" fontId="10" fillId="0" borderId="5" xfId="17" applyFont="1" applyFill="1" applyBorder="1" applyAlignment="1">
      <alignment horizontal="center"/>
    </xf>
    <xf numFmtId="0" fontId="14" fillId="0" borderId="4" xfId="17" applyFont="1" applyFill="1" applyBorder="1"/>
    <xf numFmtId="1" fontId="10" fillId="0" borderId="0" xfId="17" applyNumberFormat="1" applyFont="1" applyFill="1" applyBorder="1" applyAlignment="1">
      <alignment horizontal="center"/>
    </xf>
    <xf numFmtId="0" fontId="10" fillId="0" borderId="6" xfId="0" applyFont="1" applyFill="1" applyBorder="1" applyAlignment="1" applyProtection="1">
      <alignment horizontal="left"/>
    </xf>
    <xf numFmtId="0" fontId="10" fillId="0" borderId="6" xfId="17" applyFont="1" applyFill="1" applyBorder="1" applyAlignment="1">
      <alignment horizontal="center"/>
    </xf>
    <xf numFmtId="0" fontId="10" fillId="0" borderId="7" xfId="17" applyFont="1" applyFill="1" applyBorder="1" applyAlignment="1">
      <alignment horizontal="center"/>
    </xf>
    <xf numFmtId="1" fontId="10" fillId="0" borderId="7" xfId="17" applyNumberFormat="1" applyFont="1" applyFill="1" applyBorder="1" applyAlignment="1">
      <alignment horizontal="center"/>
    </xf>
    <xf numFmtId="0" fontId="10" fillId="0" borderId="8" xfId="17" applyFont="1" applyFill="1" applyBorder="1" applyAlignment="1">
      <alignment horizontal="center"/>
    </xf>
    <xf numFmtId="0" fontId="10" fillId="0" borderId="0" xfId="0" applyFont="1"/>
    <xf numFmtId="0" fontId="11" fillId="0" borderId="0" xfId="0" applyFont="1"/>
    <xf numFmtId="0" fontId="10" fillId="0" borderId="1" xfId="0" applyFont="1" applyBorder="1"/>
    <xf numFmtId="0" fontId="10" fillId="0" borderId="3" xfId="0" applyFont="1" applyBorder="1"/>
    <xf numFmtId="0" fontId="14" fillId="0" borderId="2" xfId="0" applyFont="1" applyBorder="1"/>
    <xf numFmtId="0" fontId="14" fillId="0" borderId="3" xfId="0" applyFont="1" applyBorder="1"/>
    <xf numFmtId="0" fontId="10" fillId="0" borderId="6" xfId="0" applyFont="1" applyBorder="1"/>
    <xf numFmtId="0" fontId="10" fillId="0" borderId="8" xfId="0" applyFont="1" applyBorder="1"/>
    <xf numFmtId="0" fontId="14" fillId="0" borderId="7" xfId="0" applyFont="1" applyBorder="1"/>
    <xf numFmtId="0" fontId="10" fillId="0" borderId="4" xfId="0" applyFont="1" applyBorder="1"/>
    <xf numFmtId="0" fontId="10" fillId="0" borderId="5" xfId="0" applyFont="1" applyBorder="1"/>
    <xf numFmtId="0" fontId="20" fillId="0" borderId="0" xfId="0" applyFont="1" applyBorder="1"/>
    <xf numFmtId="0" fontId="20" fillId="0" borderId="5" xfId="0" applyFont="1" applyBorder="1"/>
    <xf numFmtId="0" fontId="10" fillId="0" borderId="0" xfId="0" applyFont="1" applyBorder="1"/>
    <xf numFmtId="0" fontId="14" fillId="0" borderId="4" xfId="0" applyFont="1" applyBorder="1"/>
    <xf numFmtId="0" fontId="10" fillId="0" borderId="0" xfId="0" applyFont="1" applyBorder="1" applyAlignment="1">
      <alignment horizontal="center"/>
    </xf>
    <xf numFmtId="0" fontId="10" fillId="0" borderId="5" xfId="0" applyFont="1" applyBorder="1" applyAlignment="1">
      <alignment horizontal="center"/>
    </xf>
    <xf numFmtId="164" fontId="10" fillId="0" borderId="0" xfId="0" applyNumberFormat="1" applyFont="1" applyBorder="1" applyAlignment="1">
      <alignment horizontal="center"/>
    </xf>
    <xf numFmtId="164" fontId="10" fillId="0" borderId="5" xfId="0" applyNumberFormat="1" applyFont="1" applyBorder="1" applyAlignment="1">
      <alignment horizontal="center"/>
    </xf>
    <xf numFmtId="2" fontId="10" fillId="0" borderId="5" xfId="0" applyNumberFormat="1" applyFont="1" applyBorder="1" applyAlignment="1">
      <alignment horizontal="center"/>
    </xf>
    <xf numFmtId="0" fontId="14" fillId="0" borderId="6" xfId="0" applyFont="1" applyBorder="1"/>
    <xf numFmtId="0" fontId="10" fillId="0" borderId="7" xfId="0" applyFont="1" applyBorder="1" applyAlignment="1">
      <alignment horizontal="center"/>
    </xf>
    <xf numFmtId="0" fontId="10" fillId="0" borderId="8" xfId="0" applyFont="1" applyBorder="1" applyAlignment="1">
      <alignment horizontal="center"/>
    </xf>
    <xf numFmtId="0" fontId="23" fillId="0" borderId="0" xfId="0" applyFont="1" applyAlignment="1">
      <alignment vertical="center"/>
    </xf>
    <xf numFmtId="0" fontId="14" fillId="0" borderId="16" xfId="0" applyFont="1" applyBorder="1"/>
    <xf numFmtId="0" fontId="10" fillId="0" borderId="10" xfId="0" applyFont="1" applyBorder="1"/>
    <xf numFmtId="0" fontId="10" fillId="0" borderId="11" xfId="0" applyFont="1" applyBorder="1"/>
    <xf numFmtId="0" fontId="10" fillId="0" borderId="16" xfId="0" applyFont="1" applyBorder="1"/>
    <xf numFmtId="0" fontId="20" fillId="0" borderId="1" xfId="0" applyFont="1" applyBorder="1"/>
    <xf numFmtId="0" fontId="10" fillId="0" borderId="2" xfId="0" applyFont="1" applyBorder="1"/>
    <xf numFmtId="1" fontId="10" fillId="0" borderId="4" xfId="0" applyNumberFormat="1" applyFont="1" applyBorder="1" applyAlignment="1">
      <alignment horizontal="center"/>
    </xf>
    <xf numFmtId="1" fontId="10" fillId="0" borderId="0" xfId="0" applyNumberFormat="1" applyFont="1" applyBorder="1" applyAlignment="1">
      <alignment horizontal="center"/>
    </xf>
    <xf numFmtId="1" fontId="10" fillId="0" borderId="5" xfId="0" applyNumberFormat="1" applyFont="1" applyBorder="1" applyAlignment="1">
      <alignment horizontal="center"/>
    </xf>
    <xf numFmtId="0" fontId="10" fillId="0" borderId="7" xfId="0" applyFont="1" applyBorder="1"/>
    <xf numFmtId="0" fontId="10" fillId="0" borderId="13" xfId="0" applyFont="1" applyFill="1" applyBorder="1"/>
    <xf numFmtId="0" fontId="14" fillId="0" borderId="13" xfId="0" applyFont="1" applyFill="1" applyBorder="1" applyAlignment="1" applyProtection="1">
      <alignment horizontal="center"/>
    </xf>
    <xf numFmtId="0" fontId="10" fillId="0" borderId="0" xfId="21"/>
    <xf numFmtId="0" fontId="10" fillId="0" borderId="1" xfId="21" applyBorder="1"/>
    <xf numFmtId="0" fontId="14" fillId="0" borderId="15" xfId="21" applyFont="1" applyBorder="1" applyAlignment="1">
      <alignment horizontal="center"/>
    </xf>
    <xf numFmtId="0" fontId="14" fillId="0" borderId="1" xfId="21" applyFont="1" applyBorder="1" applyAlignment="1">
      <alignment horizontal="center"/>
    </xf>
    <xf numFmtId="0" fontId="10" fillId="0" borderId="4" xfId="21" applyBorder="1"/>
    <xf numFmtId="0" fontId="10" fillId="0" borderId="13" xfId="21" applyFont="1" applyBorder="1" applyAlignment="1">
      <alignment horizontal="center"/>
    </xf>
    <xf numFmtId="0" fontId="10" fillId="0" borderId="4" xfId="21" applyFont="1" applyBorder="1" applyAlignment="1">
      <alignment horizontal="center"/>
    </xf>
    <xf numFmtId="0" fontId="10" fillId="0" borderId="1" xfId="21" applyFont="1" applyBorder="1" applyAlignment="1">
      <alignment horizontal="center"/>
    </xf>
    <xf numFmtId="0" fontId="10" fillId="0" borderId="2" xfId="21" applyFont="1" applyBorder="1" applyAlignment="1">
      <alignment horizontal="center"/>
    </xf>
    <xf numFmtId="0" fontId="10" fillId="0" borderId="6" xfId="21" applyBorder="1"/>
    <xf numFmtId="0" fontId="10" fillId="0" borderId="14" xfId="21" applyFont="1" applyBorder="1" applyAlignment="1">
      <alignment horizontal="center"/>
    </xf>
    <xf numFmtId="0" fontId="10" fillId="0" borderId="6" xfId="21" applyFont="1" applyBorder="1" applyAlignment="1">
      <alignment horizontal="center"/>
    </xf>
    <xf numFmtId="0" fontId="10" fillId="0" borderId="7" xfId="21" applyFont="1" applyBorder="1" applyAlignment="1">
      <alignment horizontal="center"/>
    </xf>
    <xf numFmtId="0" fontId="20" fillId="0" borderId="3" xfId="0" applyFont="1" applyBorder="1"/>
    <xf numFmtId="0" fontId="10" fillId="0" borderId="4" xfId="0" applyFont="1" applyBorder="1" applyAlignment="1">
      <alignment horizontal="left"/>
    </xf>
    <xf numFmtId="0" fontId="10" fillId="0" borderId="4" xfId="0" applyFont="1" applyBorder="1" applyAlignment="1">
      <alignment horizontal="center"/>
    </xf>
    <xf numFmtId="1" fontId="23" fillId="0" borderId="5" xfId="22" applyNumberFormat="1" applyFont="1" applyBorder="1"/>
    <xf numFmtId="0" fontId="23" fillId="0" borderId="5" xfId="22" applyFont="1" applyBorder="1"/>
    <xf numFmtId="165" fontId="10" fillId="0" borderId="4" xfId="0" applyNumberFormat="1" applyFont="1" applyBorder="1" applyAlignment="1">
      <alignment horizontal="center"/>
    </xf>
    <xf numFmtId="166" fontId="10" fillId="0" borderId="4" xfId="0" applyNumberFormat="1" applyFont="1" applyBorder="1" applyAlignment="1">
      <alignment horizontal="center"/>
    </xf>
    <xf numFmtId="169" fontId="10" fillId="0" borderId="4" xfId="0" applyNumberFormat="1" applyFont="1" applyBorder="1" applyAlignment="1">
      <alignment horizontal="center"/>
    </xf>
    <xf numFmtId="0" fontId="10" fillId="0" borderId="4" xfId="0" applyFont="1" applyFill="1" applyBorder="1" applyAlignment="1">
      <alignment horizontal="left"/>
    </xf>
    <xf numFmtId="169" fontId="10" fillId="0" borderId="4" xfId="0" applyNumberFormat="1" applyFont="1" applyFill="1" applyBorder="1" applyAlignment="1">
      <alignment horizontal="center"/>
    </xf>
    <xf numFmtId="0" fontId="23" fillId="0" borderId="5" xfId="22" applyFont="1" applyFill="1" applyBorder="1"/>
    <xf numFmtId="0" fontId="10" fillId="0" borderId="0" xfId="0" applyFont="1" applyFill="1" applyBorder="1" applyAlignment="1">
      <alignment horizontal="center"/>
    </xf>
    <xf numFmtId="1" fontId="23" fillId="0" borderId="5" xfId="22" applyNumberFormat="1" applyFont="1" applyFill="1" applyBorder="1"/>
    <xf numFmtId="1" fontId="10" fillId="0" borderId="4" xfId="0" applyNumberFormat="1" applyFont="1" applyFill="1" applyBorder="1" applyAlignment="1">
      <alignment horizontal="center"/>
    </xf>
    <xf numFmtId="1" fontId="23" fillId="0" borderId="8" xfId="22" applyNumberFormat="1" applyFont="1" applyBorder="1"/>
    <xf numFmtId="0" fontId="10" fillId="0" borderId="0" xfId="22"/>
    <xf numFmtId="0" fontId="23" fillId="0" borderId="0" xfId="22" applyFont="1" applyAlignment="1">
      <alignment horizontal="right"/>
    </xf>
    <xf numFmtId="0" fontId="10" fillId="0" borderId="0" xfId="22" applyFont="1"/>
    <xf numFmtId="1" fontId="23" fillId="0" borderId="0" xfId="22" applyNumberFormat="1" applyFont="1" applyBorder="1" applyAlignment="1">
      <alignment horizontal="right"/>
    </xf>
    <xf numFmtId="1" fontId="23" fillId="0" borderId="5" xfId="22" applyNumberFormat="1" applyFont="1" applyBorder="1" applyAlignment="1">
      <alignment horizontal="right"/>
    </xf>
    <xf numFmtId="0" fontId="10" fillId="0" borderId="13" xfId="23" applyBorder="1"/>
    <xf numFmtId="0" fontId="10" fillId="0" borderId="0" xfId="23"/>
    <xf numFmtId="0" fontId="42" fillId="0" borderId="0" xfId="0" applyFont="1" applyAlignment="1">
      <alignment horizontal="left"/>
    </xf>
    <xf numFmtId="0" fontId="14" fillId="0" borderId="15" xfId="23" applyFont="1" applyBorder="1"/>
    <xf numFmtId="0" fontId="25" fillId="0" borderId="0" xfId="0" applyFont="1"/>
    <xf numFmtId="0" fontId="14" fillId="0" borderId="13" xfId="23" applyFont="1" applyBorder="1"/>
    <xf numFmtId="0" fontId="14" fillId="0" borderId="4" xfId="23" applyFont="1" applyBorder="1"/>
    <xf numFmtId="0" fontId="0" fillId="0" borderId="0" xfId="0" applyAlignment="1">
      <alignment horizontal="left"/>
    </xf>
    <xf numFmtId="0" fontId="10" fillId="0" borderId="0" xfId="2" quotePrefix="1" applyFont="1" applyAlignment="1" applyProtection="1"/>
    <xf numFmtId="0" fontId="14" fillId="0" borderId="0" xfId="0" applyFont="1"/>
    <xf numFmtId="0" fontId="10" fillId="0" borderId="0" xfId="0" quotePrefix="1" applyFont="1"/>
    <xf numFmtId="0" fontId="10" fillId="0" borderId="15" xfId="0" applyFont="1" applyBorder="1"/>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13" xfId="0" applyFont="1" applyBorder="1"/>
    <xf numFmtId="0" fontId="10" fillId="0" borderId="14" xfId="0" applyFont="1" applyBorder="1"/>
    <xf numFmtId="0" fontId="10" fillId="0" borderId="36" xfId="0" applyFont="1" applyBorder="1"/>
    <xf numFmtId="0" fontId="0" fillId="0" borderId="13" xfId="0" applyBorder="1"/>
    <xf numFmtId="0" fontId="10" fillId="0" borderId="33" xfId="0" applyFont="1" applyBorder="1"/>
    <xf numFmtId="0" fontId="10" fillId="0" borderId="4" xfId="0" applyFont="1" applyBorder="1" applyAlignment="1">
      <alignment horizontal="center"/>
    </xf>
    <xf numFmtId="0" fontId="10" fillId="0" borderId="5" xfId="0" applyFont="1" applyBorder="1" applyAlignment="1">
      <alignment horizontal="center"/>
    </xf>
    <xf numFmtId="0" fontId="13" fillId="0" borderId="0" xfId="0" applyFont="1"/>
    <xf numFmtId="0" fontId="10" fillId="0" borderId="42" xfId="17" applyFont="1" applyFill="1" applyBorder="1"/>
    <xf numFmtId="0" fontId="10" fillId="0" borderId="0" xfId="17" applyFont="1" applyFill="1" applyBorder="1"/>
    <xf numFmtId="0" fontId="10" fillId="0" borderId="13" xfId="17" quotePrefix="1" applyFont="1" applyFill="1" applyBorder="1" applyAlignment="1">
      <alignment horizontal="center"/>
    </xf>
    <xf numFmtId="0" fontId="10" fillId="0" borderId="33" xfId="17" applyFont="1" applyFill="1" applyBorder="1"/>
    <xf numFmtId="0" fontId="10" fillId="0" borderId="33" xfId="17" applyFont="1" applyFill="1" applyBorder="1" applyAlignment="1">
      <alignment horizontal="center"/>
    </xf>
    <xf numFmtId="0" fontId="10" fillId="0" borderId="4" xfId="17" applyFont="1" applyFill="1" applyBorder="1"/>
    <xf numFmtId="0" fontId="10" fillId="0" borderId="5" xfId="17" applyFont="1" applyFill="1" applyBorder="1"/>
    <xf numFmtId="0" fontId="14" fillId="0" borderId="4" xfId="17" applyFont="1" applyFill="1" applyBorder="1" applyAlignment="1" applyProtection="1">
      <alignment horizontal="left"/>
    </xf>
    <xf numFmtId="0" fontId="14" fillId="0" borderId="0" xfId="0" applyFont="1" applyBorder="1"/>
    <xf numFmtId="0" fontId="10" fillId="0" borderId="0" xfId="2" applyFont="1" applyAlignment="1" applyProtection="1"/>
    <xf numFmtId="170" fontId="10" fillId="0" borderId="0" xfId="17" applyNumberFormat="1" applyFont="1" applyFill="1" applyProtection="1"/>
    <xf numFmtId="0" fontId="12" fillId="0" borderId="12" xfId="17" applyFont="1" applyFill="1" applyBorder="1"/>
    <xf numFmtId="0" fontId="12" fillId="0" borderId="16" xfId="17" applyFont="1" applyFill="1" applyBorder="1" applyAlignment="1">
      <alignment horizontal="left"/>
    </xf>
    <xf numFmtId="0" fontId="12" fillId="0" borderId="10" xfId="17" applyFont="1" applyFill="1" applyBorder="1" applyAlignment="1">
      <alignment horizontal="left"/>
    </xf>
    <xf numFmtId="0" fontId="12" fillId="0" borderId="11" xfId="17" applyFont="1" applyFill="1" applyBorder="1" applyAlignment="1">
      <alignment horizontal="left"/>
    </xf>
    <xf numFmtId="0" fontId="12" fillId="0" borderId="33" xfId="17" applyFont="1" applyFill="1" applyBorder="1" applyAlignment="1">
      <alignment horizontal="center"/>
    </xf>
    <xf numFmtId="0" fontId="14" fillId="0" borderId="15" xfId="17" applyFont="1" applyFill="1" applyBorder="1" applyAlignment="1" applyProtection="1">
      <alignment horizontal="center"/>
    </xf>
    <xf numFmtId="0" fontId="14" fillId="0" borderId="33" xfId="17" quotePrefix="1" applyFont="1" applyFill="1" applyBorder="1" applyAlignment="1" applyProtection="1">
      <alignment horizontal="center"/>
    </xf>
    <xf numFmtId="0" fontId="12" fillId="0" borderId="13" xfId="17" applyFont="1" applyFill="1" applyBorder="1" applyAlignment="1">
      <alignment horizontal="center"/>
    </xf>
    <xf numFmtId="0" fontId="14" fillId="0" borderId="13" xfId="17" applyFont="1" applyFill="1" applyBorder="1" applyAlignment="1" applyProtection="1">
      <alignment horizontal="center"/>
    </xf>
    <xf numFmtId="0" fontId="14" fillId="0" borderId="5" xfId="17" applyFont="1" applyFill="1" applyBorder="1" applyAlignment="1" applyProtection="1">
      <alignment horizontal="center"/>
    </xf>
    <xf numFmtId="0" fontId="14" fillId="0" borderId="14" xfId="17" applyFont="1" applyFill="1" applyBorder="1" applyAlignment="1" applyProtection="1">
      <alignment horizontal="center"/>
    </xf>
    <xf numFmtId="0" fontId="14" fillId="0" borderId="35" xfId="17" applyFont="1" applyFill="1" applyBorder="1" applyAlignment="1" applyProtection="1">
      <alignment horizontal="center"/>
    </xf>
    <xf numFmtId="0" fontId="10" fillId="0" borderId="14" xfId="17" applyFont="1" applyFill="1" applyBorder="1"/>
    <xf numFmtId="165" fontId="10" fillId="0" borderId="12" xfId="17" applyNumberFormat="1" applyFont="1" applyFill="1" applyBorder="1" applyAlignment="1" applyProtection="1">
      <alignment horizontal="center"/>
    </xf>
    <xf numFmtId="165" fontId="10" fillId="0" borderId="42" xfId="17" applyNumberFormat="1" applyFont="1" applyFill="1" applyBorder="1" applyAlignment="1" applyProtection="1">
      <alignment horizontal="center"/>
    </xf>
    <xf numFmtId="165" fontId="10" fillId="0" borderId="4" xfId="17" applyNumberFormat="1" applyFont="1" applyFill="1" applyBorder="1" applyAlignment="1" applyProtection="1">
      <alignment horizontal="center"/>
    </xf>
    <xf numFmtId="165" fontId="10" fillId="0" borderId="0" xfId="17" applyNumberFormat="1" applyFont="1" applyFill="1" applyBorder="1" applyAlignment="1" applyProtection="1">
      <alignment horizontal="center"/>
    </xf>
    <xf numFmtId="165" fontId="10" fillId="0" borderId="5" xfId="17" applyNumberFormat="1" applyFont="1" applyFill="1" applyBorder="1" applyAlignment="1" applyProtection="1">
      <alignment horizontal="center"/>
    </xf>
    <xf numFmtId="0" fontId="14" fillId="0" borderId="34" xfId="17" applyFont="1" applyFill="1" applyBorder="1" applyAlignment="1" applyProtection="1">
      <alignment horizontal="left"/>
    </xf>
    <xf numFmtId="165" fontId="10" fillId="0" borderId="34" xfId="17" applyNumberFormat="1" applyFont="1" applyFill="1" applyBorder="1" applyAlignment="1" applyProtection="1">
      <alignment horizontal="center"/>
    </xf>
    <xf numFmtId="165" fontId="10" fillId="0" borderId="37" xfId="17" applyNumberFormat="1" applyFont="1" applyFill="1" applyBorder="1" applyAlignment="1" applyProtection="1">
      <alignment horizontal="center"/>
    </xf>
    <xf numFmtId="0" fontId="10" fillId="0" borderId="35" xfId="17" applyFont="1" applyFill="1" applyBorder="1" applyAlignment="1">
      <alignment horizontal="center"/>
    </xf>
    <xf numFmtId="0" fontId="14" fillId="0" borderId="15" xfId="17" quotePrefix="1" applyFont="1" applyFill="1" applyBorder="1" applyAlignment="1" applyProtection="1">
      <alignment horizontal="center"/>
    </xf>
    <xf numFmtId="0" fontId="14" fillId="0" borderId="12" xfId="17" quotePrefix="1" applyFont="1" applyFill="1" applyBorder="1" applyAlignment="1" applyProtection="1">
      <alignment horizontal="center"/>
    </xf>
    <xf numFmtId="0" fontId="12" fillId="0" borderId="4" xfId="17" applyFont="1" applyFill="1" applyBorder="1"/>
    <xf numFmtId="0" fontId="14" fillId="0" borderId="4" xfId="17" applyFont="1" applyFill="1" applyBorder="1" applyAlignment="1" applyProtection="1">
      <alignment horizontal="center"/>
    </xf>
    <xf numFmtId="0" fontId="20" fillId="0" borderId="10" xfId="17" quotePrefix="1" applyFont="1" applyFill="1" applyBorder="1" applyAlignment="1">
      <alignment horizontal="left"/>
    </xf>
    <xf numFmtId="0" fontId="10" fillId="0" borderId="10" xfId="17" applyFont="1" applyFill="1" applyBorder="1"/>
    <xf numFmtId="0" fontId="14" fillId="0" borderId="11" xfId="0" applyFont="1" applyFill="1" applyBorder="1" applyAlignment="1">
      <alignment horizontal="center" vertical="top"/>
    </xf>
    <xf numFmtId="0" fontId="14" fillId="0" borderId="13" xfId="17" applyFont="1" applyFill="1" applyBorder="1" applyAlignment="1" applyProtection="1">
      <alignment horizontal="left"/>
    </xf>
    <xf numFmtId="165" fontId="10" fillId="0" borderId="0" xfId="0" applyNumberFormat="1" applyFont="1" applyBorder="1" applyAlignment="1">
      <alignment horizontal="center"/>
    </xf>
    <xf numFmtId="165" fontId="10" fillId="0" borderId="5" xfId="0" applyNumberFormat="1" applyFont="1" applyBorder="1" applyAlignment="1">
      <alignment horizontal="center"/>
    </xf>
    <xf numFmtId="0" fontId="45" fillId="0" borderId="0" xfId="0" applyFont="1" applyBorder="1" applyAlignment="1">
      <alignment vertical="top"/>
    </xf>
    <xf numFmtId="165" fontId="10" fillId="0" borderId="0" xfId="0" applyNumberFormat="1" applyFont="1" applyBorder="1" applyAlignment="1">
      <alignment horizontal="center" vertical="top"/>
    </xf>
    <xf numFmtId="165" fontId="10" fillId="0" borderId="5" xfId="0" applyNumberFormat="1" applyFont="1" applyBorder="1" applyAlignment="1">
      <alignment horizontal="center" vertical="top"/>
    </xf>
    <xf numFmtId="0" fontId="14" fillId="0" borderId="13" xfId="0" applyFont="1" applyBorder="1" applyAlignment="1">
      <alignment vertical="top"/>
    </xf>
    <xf numFmtId="0" fontId="14" fillId="0" borderId="14" xfId="0" applyFont="1" applyBorder="1" applyAlignment="1">
      <alignment vertical="top"/>
    </xf>
    <xf numFmtId="0" fontId="14" fillId="0" borderId="9" xfId="0" applyFont="1" applyBorder="1" applyAlignment="1">
      <alignment horizontal="center" vertical="top"/>
    </xf>
    <xf numFmtId="165" fontId="14" fillId="0" borderId="16" xfId="0" applyNumberFormat="1" applyFont="1" applyBorder="1" applyAlignment="1">
      <alignment horizontal="center" vertical="top"/>
    </xf>
    <xf numFmtId="165" fontId="14" fillId="0" borderId="10" xfId="0" applyNumberFormat="1" applyFont="1" applyBorder="1" applyAlignment="1">
      <alignment horizontal="center" vertical="top" wrapText="1"/>
    </xf>
    <xf numFmtId="165" fontId="14" fillId="0" borderId="11" xfId="0" applyNumberFormat="1" applyFont="1" applyBorder="1" applyAlignment="1">
      <alignment horizontal="center" vertical="top"/>
    </xf>
    <xf numFmtId="0" fontId="46" fillId="0" borderId="0" xfId="0" applyFont="1" applyBorder="1" applyAlignment="1">
      <alignment horizontal="center" vertical="top"/>
    </xf>
    <xf numFmtId="165" fontId="10" fillId="0" borderId="4" xfId="0" applyNumberFormat="1" applyFont="1" applyBorder="1" applyAlignment="1">
      <alignment horizontal="center"/>
    </xf>
    <xf numFmtId="165" fontId="10" fillId="0" borderId="4" xfId="0" applyNumberFormat="1" applyFont="1" applyBorder="1" applyAlignment="1">
      <alignment horizontal="center" vertical="top"/>
    </xf>
    <xf numFmtId="165" fontId="20" fillId="0" borderId="5" xfId="0" applyNumberFormat="1" applyFont="1" applyBorder="1" applyAlignment="1">
      <alignment horizontal="center" vertical="top"/>
    </xf>
    <xf numFmtId="0" fontId="14" fillId="0" borderId="34" xfId="0" applyFont="1" applyBorder="1" applyAlignment="1">
      <alignment vertical="top"/>
    </xf>
    <xf numFmtId="0" fontId="14" fillId="0" borderId="4" xfId="0" applyFont="1" applyBorder="1" applyAlignment="1">
      <alignment horizontal="center" vertical="top"/>
    </xf>
    <xf numFmtId="0" fontId="14" fillId="0" borderId="15" xfId="0" applyFont="1" applyBorder="1" applyAlignment="1">
      <alignment vertical="top"/>
    </xf>
    <xf numFmtId="165" fontId="10" fillId="0" borderId="0" xfId="0" quotePrefix="1" applyNumberFormat="1" applyFont="1" applyBorder="1" applyAlignment="1">
      <alignment horizontal="center" vertical="top"/>
    </xf>
    <xf numFmtId="0" fontId="14" fillId="0" borderId="12" xfId="0" applyFont="1" applyBorder="1" applyAlignment="1">
      <alignment vertical="top"/>
    </xf>
    <xf numFmtId="0" fontId="14" fillId="0" borderId="34" xfId="0" applyFont="1" applyBorder="1" applyAlignment="1">
      <alignment horizontal="center" vertical="top"/>
    </xf>
    <xf numFmtId="0" fontId="10" fillId="0" borderId="0" xfId="0" applyFont="1" applyFill="1" applyAlignment="1" applyProtection="1">
      <alignment horizontal="left"/>
    </xf>
    <xf numFmtId="0" fontId="10" fillId="0" borderId="12" xfId="0" applyFont="1" applyFill="1" applyBorder="1"/>
    <xf numFmtId="0" fontId="14" fillId="0" borderId="12" xfId="0" applyFont="1" applyFill="1" applyBorder="1" applyAlignment="1" applyProtection="1">
      <alignment horizontal="center"/>
    </xf>
    <xf numFmtId="0" fontId="14" fillId="0" borderId="15" xfId="0" applyFont="1" applyFill="1" applyBorder="1" applyAlignment="1" applyProtection="1">
      <alignment horizontal="center"/>
    </xf>
    <xf numFmtId="0" fontId="14" fillId="0" borderId="4" xfId="0" applyFont="1" applyFill="1" applyBorder="1" applyAlignment="1" applyProtection="1">
      <alignment horizontal="center"/>
    </xf>
    <xf numFmtId="0" fontId="10" fillId="0" borderId="13" xfId="0" quotePrefix="1" applyFont="1" applyFill="1" applyBorder="1" applyAlignment="1" applyProtection="1">
      <alignment horizontal="center"/>
    </xf>
    <xf numFmtId="0" fontId="20" fillId="0" borderId="14" xfId="0" applyFont="1" applyFill="1" applyBorder="1"/>
    <xf numFmtId="0" fontId="20" fillId="0" borderId="12" xfId="0" applyFont="1" applyFill="1" applyBorder="1"/>
    <xf numFmtId="0" fontId="10" fillId="0" borderId="42" xfId="0" applyFont="1" applyFill="1" applyBorder="1"/>
    <xf numFmtId="0" fontId="10" fillId="0" borderId="33" xfId="0" applyFont="1" applyFill="1" applyBorder="1"/>
    <xf numFmtId="171" fontId="10" fillId="0" borderId="4" xfId="0" applyNumberFormat="1" applyFont="1" applyFill="1" applyBorder="1"/>
    <xf numFmtId="0" fontId="14" fillId="0" borderId="0" xfId="0" applyFont="1" applyBorder="1" applyAlignment="1" applyProtection="1">
      <alignment horizontal="left"/>
    </xf>
    <xf numFmtId="165" fontId="10" fillId="0" borderId="4" xfId="0" applyNumberFormat="1" applyFont="1" applyFill="1" applyBorder="1" applyAlignment="1" applyProtection="1">
      <alignment horizontal="center"/>
    </xf>
    <xf numFmtId="165" fontId="10" fillId="0" borderId="0" xfId="0" applyNumberFormat="1" applyFont="1" applyFill="1" applyBorder="1" applyAlignment="1" applyProtection="1">
      <alignment horizontal="center"/>
    </xf>
    <xf numFmtId="165" fontId="10" fillId="0" borderId="5" xfId="0" applyNumberFormat="1" applyFont="1" applyFill="1" applyBorder="1" applyAlignment="1" applyProtection="1">
      <alignment horizontal="center"/>
    </xf>
    <xf numFmtId="0" fontId="14" fillId="0" borderId="4" xfId="0" quotePrefix="1" applyFont="1" applyFill="1" applyBorder="1" applyAlignment="1" applyProtection="1">
      <alignment horizontal="left"/>
    </xf>
    <xf numFmtId="0" fontId="14" fillId="0" borderId="34" xfId="0" quotePrefix="1" applyFont="1" applyFill="1" applyBorder="1" applyAlignment="1" applyProtection="1">
      <alignment horizontal="left"/>
    </xf>
    <xf numFmtId="165" fontId="10" fillId="0" borderId="34" xfId="0" applyNumberFormat="1" applyFont="1" applyFill="1" applyBorder="1" applyAlignment="1" applyProtection="1">
      <alignment horizontal="center"/>
    </xf>
    <xf numFmtId="165" fontId="10" fillId="0" borderId="37" xfId="0" applyNumberFormat="1" applyFont="1" applyFill="1" applyBorder="1" applyAlignment="1" applyProtection="1">
      <alignment horizontal="center"/>
    </xf>
    <xf numFmtId="165" fontId="10" fillId="0" borderId="35" xfId="0" applyNumberFormat="1" applyFont="1" applyFill="1" applyBorder="1" applyAlignment="1" applyProtection="1">
      <alignment horizontal="center"/>
    </xf>
    <xf numFmtId="0" fontId="12" fillId="0" borderId="12" xfId="0" applyFont="1" applyFill="1" applyBorder="1" applyAlignment="1">
      <alignment vertical="top" wrapText="1"/>
    </xf>
    <xf numFmtId="0" fontId="14" fillId="0" borderId="15" xfId="0" applyFont="1" applyFill="1" applyBorder="1" applyAlignment="1">
      <alignment horizontal="center" vertical="top" wrapText="1"/>
    </xf>
    <xf numFmtId="0" fontId="12" fillId="0" borderId="34" xfId="0" applyFont="1" applyFill="1" applyBorder="1" applyAlignment="1">
      <alignment vertical="top" wrapText="1"/>
    </xf>
    <xf numFmtId="0" fontId="43" fillId="0" borderId="14" xfId="0" applyFont="1" applyFill="1" applyBorder="1" applyAlignment="1">
      <alignment horizontal="center" vertical="top" wrapText="1"/>
    </xf>
    <xf numFmtId="0" fontId="14" fillId="0" borderId="15" xfId="0" applyFont="1" applyBorder="1" applyAlignment="1">
      <alignment horizontal="left" wrapText="1"/>
    </xf>
    <xf numFmtId="169" fontId="10" fillId="0" borderId="12" xfId="0" applyNumberFormat="1" applyFont="1" applyBorder="1" applyAlignment="1">
      <alignment horizontal="center" wrapText="1"/>
    </xf>
    <xf numFmtId="169" fontId="10" fillId="0" borderId="33" xfId="0" applyNumberFormat="1" applyFont="1" applyBorder="1" applyAlignment="1">
      <alignment horizontal="center" wrapText="1"/>
    </xf>
    <xf numFmtId="0" fontId="14" fillId="0" borderId="13" xfId="0" applyFont="1" applyBorder="1" applyAlignment="1">
      <alignment horizontal="left" wrapText="1"/>
    </xf>
    <xf numFmtId="169" fontId="10" fillId="0" borderId="4" xfId="0" applyNumberFormat="1" applyFont="1" applyBorder="1" applyAlignment="1">
      <alignment horizontal="center" wrapText="1"/>
    </xf>
    <xf numFmtId="169" fontId="10" fillId="0" borderId="5" xfId="0" applyNumberFormat="1" applyFont="1" applyBorder="1" applyAlignment="1">
      <alignment horizontal="center" wrapText="1"/>
    </xf>
    <xf numFmtId="0" fontId="14" fillId="0" borderId="12" xfId="0" applyFont="1" applyBorder="1" applyAlignment="1">
      <alignment horizontal="left" wrapText="1"/>
    </xf>
    <xf numFmtId="0" fontId="14" fillId="0" borderId="4" xfId="0" applyFont="1" applyBorder="1" applyAlignment="1">
      <alignment horizontal="left" wrapText="1"/>
    </xf>
    <xf numFmtId="0" fontId="14" fillId="0" borderId="34" xfId="0" applyFont="1" applyBorder="1" applyAlignment="1">
      <alignment horizontal="left" wrapText="1"/>
    </xf>
    <xf numFmtId="169" fontId="10" fillId="0" borderId="34" xfId="0" applyNumberFormat="1" applyFont="1" applyBorder="1" applyAlignment="1">
      <alignment horizontal="center" wrapText="1"/>
    </xf>
    <xf numFmtId="169" fontId="10" fillId="0" borderId="35" xfId="0" applyNumberFormat="1" applyFont="1" applyBorder="1" applyAlignment="1">
      <alignment horizontal="center" wrapText="1"/>
    </xf>
    <xf numFmtId="0" fontId="16" fillId="0" borderId="9" xfId="25" applyFill="1" applyBorder="1"/>
    <xf numFmtId="0" fontId="47" fillId="0" borderId="11" xfId="25" applyFont="1" applyFill="1" applyBorder="1" applyAlignment="1">
      <alignment horizontal="center"/>
    </xf>
    <xf numFmtId="0" fontId="15" fillId="0" borderId="4" xfId="26" applyFont="1" applyFill="1" applyBorder="1" applyAlignment="1">
      <alignment horizontal="left"/>
    </xf>
    <xf numFmtId="172" fontId="16" fillId="0" borderId="5" xfId="25" applyNumberFormat="1" applyFont="1" applyBorder="1" applyAlignment="1">
      <alignment horizontal="center"/>
    </xf>
    <xf numFmtId="0" fontId="15" fillId="0" borderId="34" xfId="26" applyFont="1" applyFill="1" applyBorder="1" applyAlignment="1">
      <alignment horizontal="left"/>
    </xf>
    <xf numFmtId="172" fontId="16" fillId="0" borderId="35" xfId="25" applyNumberFormat="1" applyFont="1" applyBorder="1" applyAlignment="1">
      <alignment horizontal="center"/>
    </xf>
    <xf numFmtId="0" fontId="10" fillId="0" borderId="0" xfId="2" applyFont="1" applyFill="1" applyAlignment="1" applyProtection="1">
      <alignment horizontal="left"/>
    </xf>
    <xf numFmtId="0" fontId="10" fillId="0" borderId="0" xfId="0" applyFont="1" applyAlignment="1">
      <alignment horizontal="left"/>
    </xf>
    <xf numFmtId="0" fontId="10" fillId="0" borderId="0" xfId="27"/>
    <xf numFmtId="0" fontId="17" fillId="0" borderId="9" xfId="28" applyFont="1" applyBorder="1"/>
    <xf numFmtId="1" fontId="0" fillId="0" borderId="0" xfId="0" applyNumberFormat="1"/>
    <xf numFmtId="0" fontId="54" fillId="0" borderId="0" xfId="0" applyFont="1"/>
    <xf numFmtId="0" fontId="5" fillId="0" borderId="0" xfId="0" applyFont="1"/>
    <xf numFmtId="0" fontId="0" fillId="0" borderId="0" xfId="3" applyFont="1"/>
    <xf numFmtId="0" fontId="34" fillId="0" borderId="0" xfId="0" applyFont="1"/>
    <xf numFmtId="0" fontId="54" fillId="0" borderId="0" xfId="4" applyFont="1"/>
    <xf numFmtId="0" fontId="55" fillId="0" borderId="0" xfId="0" applyFont="1"/>
    <xf numFmtId="0" fontId="0" fillId="0" borderId="0" xfId="0" applyAlignment="1">
      <alignment horizontal="center"/>
    </xf>
    <xf numFmtId="1" fontId="0" fillId="0" borderId="0" xfId="0" applyNumberFormat="1" applyAlignment="1">
      <alignment horizontal="center"/>
    </xf>
    <xf numFmtId="0" fontId="35" fillId="0" borderId="0" xfId="4" applyFont="1"/>
    <xf numFmtId="164" fontId="10" fillId="0" borderId="0" xfId="8" applyNumberFormat="1" applyFont="1" applyFill="1" applyBorder="1" applyAlignment="1">
      <alignment horizontal="center"/>
    </xf>
    <xf numFmtId="0" fontId="10" fillId="0" borderId="0" xfId="8" applyFont="1" applyFill="1"/>
    <xf numFmtId="165" fontId="10" fillId="0" borderId="0" xfId="8" applyNumberFormat="1" applyFont="1" applyFill="1" applyBorder="1" applyAlignment="1">
      <alignment horizontal="center"/>
    </xf>
    <xf numFmtId="0" fontId="14" fillId="0" borderId="0" xfId="9" applyFont="1" applyBorder="1" applyAlignment="1">
      <alignment horizontal="center"/>
    </xf>
    <xf numFmtId="0" fontId="14" fillId="0" borderId="0" xfId="8" applyFont="1" applyBorder="1" applyAlignment="1">
      <alignment horizontal="center"/>
    </xf>
    <xf numFmtId="0" fontId="14" fillId="0" borderId="0" xfId="8" applyFont="1" applyFill="1" applyBorder="1" applyAlignment="1" applyProtection="1">
      <alignment horizontal="left"/>
    </xf>
    <xf numFmtId="0" fontId="10" fillId="0" borderId="0" xfId="8" applyFont="1" applyFill="1" applyBorder="1" applyAlignment="1" applyProtection="1">
      <alignment horizontal="left"/>
    </xf>
    <xf numFmtId="0" fontId="10" fillId="0" borderId="0" xfId="8" applyFont="1" applyFill="1" applyBorder="1"/>
    <xf numFmtId="0" fontId="54" fillId="0" borderId="0" xfId="8" applyFont="1" applyAlignment="1">
      <alignment horizontal="left"/>
    </xf>
    <xf numFmtId="0" fontId="54" fillId="0" borderId="0" xfId="6" applyFont="1"/>
    <xf numFmtId="0" fontId="53" fillId="0" borderId="0" xfId="2" applyFont="1" applyFill="1" applyAlignment="1" applyProtection="1">
      <alignment vertical="center"/>
    </xf>
    <xf numFmtId="0" fontId="58" fillId="0" borderId="0" xfId="6" applyFont="1"/>
    <xf numFmtId="0" fontId="30" fillId="0" borderId="0" xfId="10" applyFont="1" applyBorder="1" applyAlignment="1">
      <alignment horizontal="center" vertical="center" wrapText="1"/>
    </xf>
    <xf numFmtId="0" fontId="54" fillId="0" borderId="0" xfId="0" applyFont="1" applyAlignment="1">
      <alignment horizontal="left"/>
    </xf>
    <xf numFmtId="0" fontId="37" fillId="0" borderId="0" xfId="11" applyFont="1" applyBorder="1" applyAlignment="1">
      <alignment horizontal="left"/>
    </xf>
    <xf numFmtId="0" fontId="10" fillId="0" borderId="0" xfId="0" applyFont="1" applyBorder="1" applyAlignment="1"/>
    <xf numFmtId="0" fontId="10" fillId="0" borderId="0" xfId="0" applyFont="1" applyBorder="1" applyAlignment="1">
      <alignment horizontal="center"/>
    </xf>
    <xf numFmtId="0" fontId="10" fillId="0" borderId="0" xfId="0" applyFont="1" applyBorder="1" applyAlignment="1">
      <alignment vertical="top"/>
    </xf>
    <xf numFmtId="0" fontId="10" fillId="0" borderId="0" xfId="0" applyFont="1" applyBorder="1" applyAlignment="1">
      <alignment horizontal="left" vertical="center"/>
    </xf>
    <xf numFmtId="0" fontId="20" fillId="0" borderId="0" xfId="0" applyFont="1" applyBorder="1" applyAlignment="1">
      <alignment horizontal="center" vertical="top"/>
    </xf>
    <xf numFmtId="0" fontId="14" fillId="0" borderId="0" xfId="0" applyFont="1" applyBorder="1" applyAlignment="1">
      <alignment vertical="top"/>
    </xf>
    <xf numFmtId="0" fontId="10" fillId="0" borderId="0" xfId="0" applyFont="1" applyBorder="1" applyAlignment="1">
      <alignment horizontal="center" vertical="top"/>
    </xf>
    <xf numFmtId="164" fontId="10" fillId="0" borderId="0" xfId="0" applyNumberFormat="1" applyFont="1" applyBorder="1" applyAlignment="1">
      <alignment horizontal="center"/>
    </xf>
    <xf numFmtId="2" fontId="10" fillId="0" borderId="0" xfId="0" applyNumberFormat="1" applyFont="1" applyBorder="1" applyAlignment="1">
      <alignment horizontal="center"/>
    </xf>
    <xf numFmtId="166" fontId="10" fillId="0" borderId="0" xfId="0" applyNumberFormat="1" applyFont="1" applyBorder="1" applyAlignment="1">
      <alignment horizontal="center"/>
    </xf>
    <xf numFmtId="0" fontId="54" fillId="0" borderId="0" xfId="0" quotePrefix="1" applyFont="1" applyFill="1" applyAlignment="1" applyProtection="1">
      <alignment horizontal="left"/>
    </xf>
    <xf numFmtId="0" fontId="10" fillId="0" borderId="15" xfId="0" applyFont="1" applyFill="1" applyBorder="1" applyAlignment="1">
      <alignment horizontal="center"/>
    </xf>
    <xf numFmtId="0" fontId="10" fillId="0" borderId="13" xfId="0" applyFont="1" applyFill="1" applyBorder="1" applyAlignment="1">
      <alignment horizontal="center"/>
    </xf>
    <xf numFmtId="0" fontId="10" fillId="0" borderId="15" xfId="0" applyFont="1" applyFill="1" applyBorder="1" applyAlignment="1" applyProtection="1">
      <alignment horizontal="center"/>
    </xf>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54" fillId="0" borderId="0" xfId="17" applyFont="1" applyFill="1" applyAlignment="1">
      <alignment horizontal="left"/>
    </xf>
    <xf numFmtId="0" fontId="10" fillId="0" borderId="12" xfId="0" quotePrefix="1" applyFont="1" applyFill="1" applyBorder="1" applyAlignment="1" applyProtection="1">
      <alignment horizontal="left"/>
    </xf>
    <xf numFmtId="0" fontId="54" fillId="0" borderId="0" xfId="0" applyFont="1"/>
    <xf numFmtId="0" fontId="54" fillId="0" borderId="0" xfId="0" quotePrefix="1" applyFont="1" applyFill="1" applyAlignment="1" applyProtection="1">
      <alignment horizontal="left"/>
    </xf>
    <xf numFmtId="0" fontId="54" fillId="0" borderId="0" xfId="21" applyFont="1"/>
    <xf numFmtId="0" fontId="54" fillId="0" borderId="0" xfId="17" applyFont="1" applyFill="1" applyAlignment="1" applyProtection="1">
      <alignment horizontal="left"/>
    </xf>
    <xf numFmtId="0" fontId="10" fillId="0" borderId="42" xfId="17" quotePrefix="1" applyFont="1" applyFill="1" applyBorder="1" applyAlignment="1">
      <alignment horizontal="left"/>
    </xf>
    <xf numFmtId="0" fontId="54" fillId="0" borderId="0" xfId="0" quotePrefix="1" applyFont="1" applyAlignment="1">
      <alignment horizontal="left"/>
    </xf>
    <xf numFmtId="0" fontId="54" fillId="0" borderId="0" xfId="17" applyFont="1" applyFill="1"/>
    <xf numFmtId="0" fontId="14" fillId="0" borderId="0" xfId="0" applyFont="1" applyBorder="1" applyAlignment="1">
      <alignment horizontal="left"/>
    </xf>
    <xf numFmtId="1" fontId="0" fillId="0" borderId="0" xfId="0" applyNumberFormat="1" applyBorder="1" applyAlignment="1">
      <alignment horizontal="center"/>
    </xf>
    <xf numFmtId="0" fontId="0" fillId="0" borderId="0" xfId="0" applyBorder="1" applyAlignment="1">
      <alignment horizontal="center"/>
    </xf>
    <xf numFmtId="0" fontId="10" fillId="0" borderId="0" xfId="0" applyFont="1" applyBorder="1"/>
    <xf numFmtId="0" fontId="49" fillId="0" borderId="0" xfId="0" applyFont="1" applyBorder="1" applyAlignment="1">
      <alignment horizontal="center"/>
    </xf>
    <xf numFmtId="2" fontId="10" fillId="22" borderId="15" xfId="30" applyNumberFormat="1" applyFont="1" applyFill="1" applyBorder="1"/>
    <xf numFmtId="2" fontId="10" fillId="22" borderId="13" xfId="30" applyNumberFormat="1" applyFont="1" applyFill="1" applyBorder="1"/>
    <xf numFmtId="2" fontId="10" fillId="3" borderId="13" xfId="30" applyNumberFormat="1" applyFont="1" applyFill="1" applyBorder="1"/>
    <xf numFmtId="0" fontId="14" fillId="0" borderId="0" xfId="0" applyFont="1" applyBorder="1" applyAlignment="1"/>
    <xf numFmtId="164" fontId="14" fillId="0" borderId="0" xfId="31" applyNumberFormat="1" applyFont="1" applyBorder="1" applyAlignment="1" applyProtection="1">
      <alignment horizontal="left"/>
    </xf>
    <xf numFmtId="2" fontId="14" fillId="0" borderId="0" xfId="31" applyNumberFormat="1" applyFont="1" applyBorder="1" applyAlignment="1" applyProtection="1">
      <alignment horizontal="left"/>
    </xf>
    <xf numFmtId="164" fontId="10" fillId="0" borderId="0" xfId="0" applyNumberFormat="1" applyFont="1" applyFill="1" applyBorder="1" applyAlignment="1">
      <alignment horizontal="center"/>
    </xf>
    <xf numFmtId="0" fontId="10" fillId="0" borderId="0" xfId="0" applyFont="1" applyBorder="1" applyAlignment="1">
      <alignment horizontal="left"/>
    </xf>
    <xf numFmtId="2" fontId="8" fillId="0" borderId="0" xfId="2" quotePrefix="1" applyNumberFormat="1" applyFill="1" applyAlignment="1" applyProtection="1">
      <alignment horizontal="left"/>
    </xf>
    <xf numFmtId="0" fontId="8" fillId="0" borderId="0" xfId="2" quotePrefix="1" applyAlignment="1" applyProtection="1"/>
    <xf numFmtId="1" fontId="0" fillId="0" borderId="5" xfId="0" applyNumberFormat="1" applyBorder="1" applyAlignment="1">
      <alignment horizontal="center"/>
    </xf>
    <xf numFmtId="0" fontId="21" fillId="0" borderId="0" xfId="27" applyFont="1" applyAlignment="1">
      <alignment horizontal="left"/>
    </xf>
    <xf numFmtId="0" fontId="11" fillId="0" borderId="0" xfId="27" applyFont="1" applyAlignment="1">
      <alignment vertical="center"/>
    </xf>
    <xf numFmtId="0" fontId="42" fillId="0" borderId="0" xfId="27" applyFont="1"/>
    <xf numFmtId="0" fontId="64" fillId="0" borderId="15" xfId="27" applyFont="1" applyBorder="1" applyAlignment="1">
      <alignment vertical="center"/>
    </xf>
    <xf numFmtId="0" fontId="12" fillId="0" borderId="15" xfId="27" applyFont="1" applyBorder="1" applyAlignment="1">
      <alignment horizontal="center" vertical="center"/>
    </xf>
    <xf numFmtId="0" fontId="20" fillId="0" borderId="15" xfId="27" applyFont="1" applyBorder="1" applyAlignment="1">
      <alignment horizontal="center" vertical="center"/>
    </xf>
    <xf numFmtId="0" fontId="64" fillId="0" borderId="4" xfId="27" applyFont="1" applyBorder="1" applyAlignment="1">
      <alignment vertical="center"/>
    </xf>
    <xf numFmtId="0" fontId="12" fillId="0" borderId="13" xfId="27" applyFont="1" applyBorder="1" applyAlignment="1">
      <alignment horizontal="center" vertical="center"/>
    </xf>
    <xf numFmtId="0" fontId="65" fillId="0" borderId="4" xfId="27" applyFont="1" applyBorder="1" applyAlignment="1">
      <alignment vertical="center"/>
    </xf>
    <xf numFmtId="0" fontId="65" fillId="0" borderId="13" xfId="27" applyFont="1" applyBorder="1" applyAlignment="1">
      <alignment horizontal="center" vertical="center"/>
    </xf>
    <xf numFmtId="0" fontId="65" fillId="0" borderId="4" xfId="27" applyFont="1" applyBorder="1" applyAlignment="1">
      <alignment vertical="center" wrapText="1"/>
    </xf>
    <xf numFmtId="0" fontId="10" fillId="0" borderId="14" xfId="27" applyBorder="1"/>
    <xf numFmtId="0" fontId="42" fillId="0" borderId="0" xfId="27" applyFont="1" applyAlignment="1">
      <alignment vertical="center"/>
    </xf>
    <xf numFmtId="0" fontId="64" fillId="0" borderId="13" xfId="27" applyFont="1" applyBorder="1" applyAlignment="1">
      <alignment vertical="center"/>
    </xf>
    <xf numFmtId="0" fontId="12" fillId="0" borderId="4" xfId="27" applyFont="1" applyBorder="1" applyAlignment="1">
      <alignment horizontal="center" vertical="center"/>
    </xf>
    <xf numFmtId="0" fontId="65" fillId="0" borderId="13" xfId="27" applyFont="1" applyBorder="1" applyAlignment="1">
      <alignment vertical="center"/>
    </xf>
    <xf numFmtId="0" fontId="65" fillId="0" borderId="4" xfId="27" applyFont="1" applyBorder="1" applyAlignment="1">
      <alignment horizontal="center" vertical="center"/>
    </xf>
    <xf numFmtId="0" fontId="65" fillId="0" borderId="5" xfId="27" applyFont="1" applyBorder="1" applyAlignment="1">
      <alignment horizontal="center" vertical="center"/>
    </xf>
    <xf numFmtId="0" fontId="65" fillId="0" borderId="13" xfId="27" applyFont="1" applyBorder="1" applyAlignment="1">
      <alignment vertical="center" wrapText="1"/>
    </xf>
    <xf numFmtId="0" fontId="42" fillId="0" borderId="14" xfId="27" applyFont="1" applyBorder="1"/>
    <xf numFmtId="0" fontId="66" fillId="0" borderId="15" xfId="27" applyFont="1" applyBorder="1" applyAlignment="1">
      <alignment vertical="center"/>
    </xf>
    <xf numFmtId="0" fontId="67" fillId="0" borderId="15" xfId="27" applyFont="1" applyBorder="1" applyAlignment="1">
      <alignment horizontal="center" vertical="center"/>
    </xf>
    <xf numFmtId="0" fontId="65" fillId="0" borderId="12" xfId="27" applyFont="1" applyBorder="1" applyAlignment="1">
      <alignment vertical="center"/>
    </xf>
    <xf numFmtId="0" fontId="69" fillId="0" borderId="12" xfId="27" applyFont="1" applyBorder="1" applyAlignment="1">
      <alignment horizontal="left" vertical="center" wrapText="1"/>
    </xf>
    <xf numFmtId="0" fontId="65" fillId="0" borderId="4" xfId="27" applyFont="1" applyBorder="1" applyAlignment="1">
      <alignment horizontal="center" vertical="center" wrapText="1"/>
    </xf>
    <xf numFmtId="0" fontId="65" fillId="0" borderId="5" xfId="27" applyFont="1" applyBorder="1" applyAlignment="1">
      <alignment horizontal="center" vertical="center" wrapText="1"/>
    </xf>
    <xf numFmtId="0" fontId="42" fillId="0" borderId="4" xfId="27" applyFont="1" applyBorder="1" applyAlignment="1">
      <alignment horizontal="center" vertical="center" wrapText="1"/>
    </xf>
    <xf numFmtId="0" fontId="42" fillId="0" borderId="5" xfId="27" applyFont="1" applyBorder="1" applyAlignment="1">
      <alignment horizontal="center" vertical="center" wrapText="1"/>
    </xf>
    <xf numFmtId="0" fontId="42" fillId="0" borderId="4" xfId="27" applyFont="1" applyBorder="1" applyAlignment="1">
      <alignment vertical="center"/>
    </xf>
    <xf numFmtId="0" fontId="69" fillId="0" borderId="15" xfId="27" applyFont="1" applyBorder="1" applyAlignment="1">
      <alignment vertical="center"/>
    </xf>
    <xf numFmtId="0" fontId="65" fillId="0" borderId="33" xfId="27" applyFont="1" applyBorder="1" applyAlignment="1">
      <alignment horizontal="center" vertical="center"/>
    </xf>
    <xf numFmtId="0" fontId="69" fillId="0" borderId="4" xfId="27" applyFont="1" applyBorder="1" applyAlignment="1">
      <alignment horizontal="left" vertical="center" wrapText="1"/>
    </xf>
    <xf numFmtId="0" fontId="63" fillId="0" borderId="0" xfId="27" applyFont="1" applyAlignment="1">
      <alignment horizontal="left" vertical="center"/>
    </xf>
    <xf numFmtId="0" fontId="70" fillId="0" borderId="0" xfId="27" applyFont="1" applyAlignment="1">
      <alignment horizontal="left" vertical="center"/>
    </xf>
    <xf numFmtId="0" fontId="64" fillId="0" borderId="15" xfId="27" applyFont="1" applyBorder="1" applyAlignment="1">
      <alignment horizontal="left" vertical="center" wrapText="1"/>
    </xf>
    <xf numFmtId="0" fontId="64" fillId="0" borderId="13" xfId="27" applyFont="1" applyBorder="1" applyAlignment="1">
      <alignment horizontal="left" vertical="center" wrapText="1"/>
    </xf>
    <xf numFmtId="0" fontId="65" fillId="0" borderId="4" xfId="27" applyFont="1" applyBorder="1" applyAlignment="1">
      <alignment horizontal="left" wrapText="1"/>
    </xf>
    <xf numFmtId="2" fontId="65" fillId="0" borderId="4" xfId="27" applyNumberFormat="1" applyFont="1" applyBorder="1" applyAlignment="1">
      <alignment horizontal="center" wrapText="1"/>
    </xf>
    <xf numFmtId="2" fontId="65" fillId="0" borderId="5" xfId="27" applyNumberFormat="1" applyFont="1" applyBorder="1" applyAlignment="1">
      <alignment horizontal="center" wrapText="1"/>
    </xf>
    <xf numFmtId="0" fontId="64" fillId="0" borderId="12" xfId="27" applyFont="1" applyBorder="1" applyAlignment="1">
      <alignment horizontal="left" vertical="center" wrapText="1"/>
    </xf>
    <xf numFmtId="0" fontId="12" fillId="0" borderId="12" xfId="27" applyFont="1" applyBorder="1" applyAlignment="1">
      <alignment horizontal="center" vertical="center" wrapText="1"/>
    </xf>
    <xf numFmtId="0" fontId="12" fillId="0" borderId="33" xfId="27" applyFont="1" applyBorder="1" applyAlignment="1">
      <alignment horizontal="center" vertical="center" wrapText="1"/>
    </xf>
    <xf numFmtId="0" fontId="73" fillId="0" borderId="0" xfId="27" applyFont="1" applyAlignment="1">
      <alignment horizontal="left"/>
    </xf>
    <xf numFmtId="0" fontId="54" fillId="0" borderId="0" xfId="27" applyFont="1" applyAlignment="1">
      <alignment vertical="center"/>
    </xf>
    <xf numFmtId="0" fontId="31" fillId="0" borderId="15" xfId="6" applyFont="1" applyBorder="1"/>
    <xf numFmtId="0" fontId="14" fillId="0" borderId="16" xfId="6" applyFont="1" applyBorder="1"/>
    <xf numFmtId="0" fontId="29" fillId="0" borderId="13" xfId="6" applyFont="1" applyBorder="1"/>
    <xf numFmtId="0" fontId="10" fillId="0" borderId="33" xfId="6" applyBorder="1" applyAlignment="1">
      <alignment horizontal="center"/>
    </xf>
    <xf numFmtId="0" fontId="29" fillId="0" borderId="14" xfId="6" applyFont="1" applyBorder="1"/>
    <xf numFmtId="0" fontId="10" fillId="0" borderId="5" xfId="6" applyBorder="1" applyAlignment="1">
      <alignment horizontal="center"/>
    </xf>
    <xf numFmtId="0" fontId="29" fillId="0" borderId="4" xfId="6" applyFont="1" applyBorder="1"/>
    <xf numFmtId="0" fontId="20" fillId="0" borderId="12" xfId="6" applyFont="1" applyBorder="1"/>
    <xf numFmtId="0" fontId="10" fillId="0" borderId="42" xfId="6" applyBorder="1"/>
    <xf numFmtId="0" fontId="29" fillId="0" borderId="5" xfId="6" applyFont="1" applyBorder="1"/>
    <xf numFmtId="0" fontId="14" fillId="0" borderId="4" xfId="6" applyFont="1" applyBorder="1" applyAlignment="1">
      <alignment horizontal="left"/>
    </xf>
    <xf numFmtId="0" fontId="14" fillId="0" borderId="13" xfId="6" applyFont="1" applyBorder="1" applyAlignment="1">
      <alignment horizontal="left"/>
    </xf>
    <xf numFmtId="0" fontId="49" fillId="0" borderId="4" xfId="6" applyFont="1" applyBorder="1"/>
    <xf numFmtId="0" fontId="14" fillId="0" borderId="4" xfId="6" applyFont="1" applyBorder="1"/>
    <xf numFmtId="0" fontId="14" fillId="0" borderId="13" xfId="6" applyFont="1" applyBorder="1" applyAlignment="1">
      <alignment horizontal="center"/>
    </xf>
    <xf numFmtId="0" fontId="10" fillId="0" borderId="13" xfId="6" applyBorder="1" applyAlignment="1">
      <alignment horizontal="center"/>
    </xf>
    <xf numFmtId="0" fontId="20" fillId="0" borderId="42" xfId="6" applyFont="1" applyBorder="1"/>
    <xf numFmtId="0" fontId="10" fillId="0" borderId="33" xfId="6" applyBorder="1"/>
    <xf numFmtId="0" fontId="23" fillId="0" borderId="0" xfId="6" applyFont="1"/>
    <xf numFmtId="0" fontId="76" fillId="0" borderId="15" xfId="6" applyFont="1" applyBorder="1" applyAlignment="1">
      <alignment vertical="center"/>
    </xf>
    <xf numFmtId="0" fontId="76" fillId="0" borderId="9" xfId="6" applyFont="1" applyBorder="1" applyAlignment="1">
      <alignment vertical="center"/>
    </xf>
    <xf numFmtId="0" fontId="77" fillId="0" borderId="15" xfId="6" applyFont="1" applyBorder="1" applyAlignment="1">
      <alignment vertical="center"/>
    </xf>
    <xf numFmtId="0" fontId="77" fillId="0" borderId="33" xfId="6" applyFont="1" applyBorder="1" applyAlignment="1">
      <alignment vertical="center"/>
    </xf>
    <xf numFmtId="0" fontId="18" fillId="0" borderId="13" xfId="6" applyFont="1" applyBorder="1" applyAlignment="1">
      <alignment vertical="top"/>
    </xf>
    <xf numFmtId="0" fontId="77" fillId="0" borderId="5" xfId="6" applyFont="1" applyBorder="1" applyAlignment="1">
      <alignment vertical="center"/>
    </xf>
    <xf numFmtId="0" fontId="77" fillId="0" borderId="13" xfId="6" applyFont="1" applyBorder="1" applyAlignment="1">
      <alignment vertical="center"/>
    </xf>
    <xf numFmtId="0" fontId="77" fillId="0" borderId="9" xfId="6" applyFont="1" applyBorder="1" applyAlignment="1">
      <alignment vertical="center"/>
    </xf>
    <xf numFmtId="0" fontId="77" fillId="0" borderId="14" xfId="6" applyFont="1" applyBorder="1" applyAlignment="1">
      <alignment vertical="center"/>
    </xf>
    <xf numFmtId="0" fontId="18" fillId="0" borderId="14" xfId="6" applyFont="1" applyBorder="1" applyAlignment="1">
      <alignment vertical="top"/>
    </xf>
    <xf numFmtId="0" fontId="79" fillId="0" borderId="0" xfId="6" applyFont="1"/>
    <xf numFmtId="0" fontId="20" fillId="0" borderId="4" xfId="6" applyFont="1" applyBorder="1"/>
    <xf numFmtId="2" fontId="83" fillId="0" borderId="0" xfId="2" quotePrefix="1" applyNumberFormat="1" applyFont="1" applyFill="1" applyAlignment="1" applyProtection="1">
      <alignment horizontal="left"/>
    </xf>
    <xf numFmtId="0" fontId="84" fillId="0" borderId="9" xfId="6" applyFont="1" applyBorder="1" applyAlignment="1">
      <alignment vertical="center"/>
    </xf>
    <xf numFmtId="0" fontId="84" fillId="0" borderId="33" xfId="6" applyFont="1" applyBorder="1" applyAlignment="1">
      <alignment vertical="center"/>
    </xf>
    <xf numFmtId="0" fontId="84" fillId="0" borderId="4" xfId="6" applyFont="1" applyBorder="1" applyAlignment="1">
      <alignment vertical="center"/>
    </xf>
    <xf numFmtId="0" fontId="85" fillId="0" borderId="4" xfId="6" applyFont="1" applyBorder="1" applyAlignment="1">
      <alignment vertical="center"/>
    </xf>
    <xf numFmtId="0" fontId="85" fillId="0" borderId="12" xfId="6" applyFont="1" applyBorder="1" applyAlignment="1">
      <alignment horizontal="right" vertical="center"/>
    </xf>
    <xf numFmtId="0" fontId="85" fillId="0" borderId="33" xfId="6" applyFont="1" applyBorder="1" applyAlignment="1">
      <alignment horizontal="right" vertical="center"/>
    </xf>
    <xf numFmtId="0" fontId="12" fillId="0" borderId="12" xfId="6" applyFont="1" applyBorder="1"/>
    <xf numFmtId="0" fontId="14" fillId="0" borderId="15" xfId="6" applyFont="1" applyBorder="1"/>
    <xf numFmtId="0" fontId="14" fillId="0" borderId="11" xfId="6" applyFont="1" applyBorder="1"/>
    <xf numFmtId="0" fontId="14" fillId="0" borderId="13" xfId="6" applyFont="1" applyBorder="1"/>
    <xf numFmtId="0" fontId="14" fillId="0" borderId="4" xfId="6" applyFont="1" applyBorder="1" applyAlignment="1">
      <alignment horizontal="center"/>
    </xf>
    <xf numFmtId="0" fontId="14" fillId="0" borderId="5" xfId="6" applyFont="1" applyBorder="1" applyAlignment="1">
      <alignment horizontal="center"/>
    </xf>
    <xf numFmtId="1" fontId="10" fillId="0" borderId="13" xfId="6" applyNumberFormat="1" applyBorder="1" applyAlignment="1">
      <alignment horizontal="center"/>
    </xf>
    <xf numFmtId="0" fontId="14" fillId="0" borderId="10" xfId="6" quotePrefix="1" applyFont="1" applyBorder="1" applyAlignment="1">
      <alignment horizontal="center"/>
    </xf>
    <xf numFmtId="0" fontId="14" fillId="0" borderId="11" xfId="6" quotePrefix="1" applyFont="1" applyBorder="1" applyAlignment="1">
      <alignment horizontal="center"/>
    </xf>
    <xf numFmtId="0" fontId="10" fillId="0" borderId="5" xfId="6" quotePrefix="1" applyBorder="1" applyAlignment="1">
      <alignment horizontal="left"/>
    </xf>
    <xf numFmtId="2" fontId="10" fillId="0" borderId="0" xfId="27" applyNumberFormat="1"/>
    <xf numFmtId="1" fontId="10" fillId="0" borderId="0" xfId="27" applyNumberFormat="1"/>
    <xf numFmtId="0" fontId="23" fillId="0" borderId="0" xfId="27" applyFont="1"/>
    <xf numFmtId="0" fontId="0" fillId="27" borderId="0" xfId="0" applyFill="1"/>
    <xf numFmtId="0" fontId="90" fillId="0" borderId="28" xfId="35" applyFont="1" applyFill="1" applyBorder="1" applyAlignment="1">
      <alignment horizontal="right" wrapText="1"/>
    </xf>
    <xf numFmtId="0" fontId="95" fillId="0" borderId="0" xfId="0" applyFont="1" applyAlignment="1">
      <alignment vertical="center"/>
    </xf>
    <xf numFmtId="0" fontId="0" fillId="4" borderId="0" xfId="0" applyFill="1"/>
    <xf numFmtId="0" fontId="0" fillId="29" borderId="0" xfId="0" applyFill="1"/>
    <xf numFmtId="0" fontId="0" fillId="30" borderId="0" xfId="0" applyFill="1"/>
    <xf numFmtId="0" fontId="91" fillId="30" borderId="0" xfId="0" applyFont="1" applyFill="1"/>
    <xf numFmtId="0" fontId="4" fillId="31" borderId="0" xfId="3" applyFill="1"/>
    <xf numFmtId="0" fontId="8" fillId="13" borderId="0" xfId="2" applyFill="1" applyBorder="1" applyAlignment="1" applyProtection="1"/>
    <xf numFmtId="0" fontId="10" fillId="0" borderId="15" xfId="14" applyBorder="1"/>
    <xf numFmtId="0" fontId="10" fillId="0" borderId="13" xfId="14" applyBorder="1"/>
    <xf numFmtId="0" fontId="10" fillId="0" borderId="4" xfId="14" applyBorder="1" applyAlignment="1">
      <alignment horizontal="center"/>
    </xf>
    <xf numFmtId="0" fontId="10" fillId="0" borderId="5" xfId="14" applyBorder="1" applyAlignment="1">
      <alignment horizontal="center"/>
    </xf>
    <xf numFmtId="0" fontId="10" fillId="0" borderId="2" xfId="14" applyBorder="1" applyAlignment="1">
      <alignment horizontal="center"/>
    </xf>
    <xf numFmtId="0" fontId="10" fillId="0" borderId="4" xfId="14" applyBorder="1"/>
    <xf numFmtId="0" fontId="10" fillId="0" borderId="0" xfId="14" applyAlignment="1">
      <alignment horizontal="center"/>
    </xf>
    <xf numFmtId="0" fontId="14" fillId="0" borderId="4" xfId="14" applyFont="1" applyBorder="1" applyAlignment="1">
      <alignment horizontal="left"/>
    </xf>
    <xf numFmtId="0" fontId="14" fillId="0" borderId="13" xfId="14" applyFont="1" applyBorder="1" applyAlignment="1">
      <alignment horizontal="left"/>
    </xf>
    <xf numFmtId="0" fontId="10" fillId="0" borderId="0" xfId="14"/>
    <xf numFmtId="0" fontId="49" fillId="0" borderId="5" xfId="14" applyFont="1" applyBorder="1" applyAlignment="1">
      <alignment horizontal="center"/>
    </xf>
    <xf numFmtId="0" fontId="24" fillId="0" borderId="4" xfId="14" applyFont="1" applyBorder="1" applyAlignment="1">
      <alignment horizontal="center"/>
    </xf>
    <xf numFmtId="0" fontId="49" fillId="0" borderId="0" xfId="14" applyFont="1" applyAlignment="1">
      <alignment horizontal="center"/>
    </xf>
    <xf numFmtId="2" fontId="49" fillId="0" borderId="4" xfId="14" applyNumberFormat="1" applyFont="1" applyBorder="1" applyAlignment="1">
      <alignment horizontal="center"/>
    </xf>
    <xf numFmtId="2" fontId="49" fillId="0" borderId="0" xfId="14" applyNumberFormat="1" applyFont="1" applyAlignment="1">
      <alignment horizontal="center"/>
    </xf>
    <xf numFmtId="2" fontId="49" fillId="0" borderId="5" xfId="14" applyNumberFormat="1" applyFont="1" applyBorder="1" applyAlignment="1">
      <alignment horizontal="center"/>
    </xf>
    <xf numFmtId="0" fontId="23" fillId="0" borderId="0" xfId="14" applyFont="1"/>
    <xf numFmtId="0" fontId="10" fillId="0" borderId="5" xfId="14" applyBorder="1"/>
    <xf numFmtId="0" fontId="12" fillId="0" borderId="2" xfId="27" applyFont="1" applyBorder="1" applyAlignment="1">
      <alignment horizontal="center" vertical="center"/>
    </xf>
    <xf numFmtId="0" fontId="65" fillId="0" borderId="2" xfId="27" applyFont="1" applyBorder="1" applyAlignment="1">
      <alignment horizontal="center" vertical="center" wrapText="1"/>
    </xf>
    <xf numFmtId="2" fontId="65" fillId="0" borderId="0" xfId="27" applyNumberFormat="1" applyFont="1" applyAlignment="1">
      <alignment horizontal="center" wrapText="1"/>
    </xf>
    <xf numFmtId="0" fontId="17" fillId="0" borderId="0" xfId="27" applyFont="1"/>
    <xf numFmtId="0" fontId="17" fillId="0" borderId="0" xfId="27" applyFont="1" applyAlignment="1">
      <alignment horizontal="center"/>
    </xf>
    <xf numFmtId="164" fontId="17" fillId="0" borderId="0" xfId="27" applyNumberFormat="1" applyFont="1"/>
    <xf numFmtId="0" fontId="96" fillId="0" borderId="0" xfId="27" applyFont="1"/>
    <xf numFmtId="0" fontId="97" fillId="0" borderId="0" xfId="27" applyFont="1"/>
    <xf numFmtId="0" fontId="97" fillId="0" borderId="0" xfId="27" applyFont="1" applyAlignment="1">
      <alignment horizontal="center"/>
    </xf>
    <xf numFmtId="0" fontId="97" fillId="10" borderId="0" xfId="27" applyFont="1" applyFill="1"/>
    <xf numFmtId="0" fontId="17" fillId="10" borderId="0" xfId="27" applyFont="1" applyFill="1"/>
    <xf numFmtId="0" fontId="17" fillId="0" borderId="13" xfId="27" applyFont="1" applyBorder="1" applyAlignment="1">
      <alignment horizontal="center"/>
    </xf>
    <xf numFmtId="0" fontId="17" fillId="0" borderId="4" xfId="27" applyFont="1" applyBorder="1"/>
    <xf numFmtId="0" fontId="17" fillId="0" borderId="8" xfId="28" applyFont="1" applyBorder="1"/>
    <xf numFmtId="0" fontId="98" fillId="0" borderId="13" xfId="11" applyFont="1" applyBorder="1" applyAlignment="1">
      <alignment horizontal="center"/>
    </xf>
    <xf numFmtId="0" fontId="17" fillId="0" borderId="2" xfId="27" applyFont="1" applyBorder="1"/>
    <xf numFmtId="0" fontId="10" fillId="0" borderId="2" xfId="6" applyBorder="1" applyAlignment="1">
      <alignment horizontal="center"/>
    </xf>
    <xf numFmtId="0" fontId="10" fillId="0" borderId="2" xfId="6" applyBorder="1"/>
    <xf numFmtId="0" fontId="29" fillId="0" borderId="6" xfId="6" applyFont="1" applyBorder="1"/>
    <xf numFmtId="0" fontId="29" fillId="0" borderId="7" xfId="6" applyFont="1" applyBorder="1"/>
    <xf numFmtId="0" fontId="29" fillId="0" borderId="8" xfId="6" applyFont="1" applyBorder="1"/>
    <xf numFmtId="0" fontId="10" fillId="0" borderId="7" xfId="6" applyBorder="1" applyAlignment="1">
      <alignment horizontal="center"/>
    </xf>
    <xf numFmtId="0" fontId="10" fillId="0" borderId="7" xfId="6" applyBorder="1"/>
    <xf numFmtId="0" fontId="10" fillId="0" borderId="6" xfId="6" applyBorder="1"/>
    <xf numFmtId="0" fontId="10" fillId="0" borderId="8" xfId="6" applyBorder="1"/>
    <xf numFmtId="0" fontId="76" fillId="0" borderId="2" xfId="6" applyFont="1" applyBorder="1" applyAlignment="1">
      <alignment vertical="center"/>
    </xf>
    <xf numFmtId="0" fontId="77" fillId="0" borderId="8" xfId="6" applyFont="1" applyBorder="1" applyAlignment="1">
      <alignment vertical="center"/>
    </xf>
    <xf numFmtId="0" fontId="77" fillId="0" borderId="7" xfId="6" applyFont="1" applyBorder="1" applyAlignment="1">
      <alignment vertical="center"/>
    </xf>
    <xf numFmtId="0" fontId="14" fillId="0" borderId="6" xfId="6" applyFont="1" applyBorder="1" applyAlignment="1">
      <alignment horizontal="center"/>
    </xf>
    <xf numFmtId="0" fontId="14" fillId="0" borderId="8" xfId="6" applyFont="1" applyBorder="1" applyAlignment="1">
      <alignment horizontal="center"/>
    </xf>
    <xf numFmtId="0" fontId="43" fillId="0" borderId="6" xfId="6" applyFont="1" applyBorder="1" applyAlignment="1">
      <alignment horizontal="center"/>
    </xf>
    <xf numFmtId="0" fontId="43" fillId="0" borderId="8" xfId="6" applyFont="1" applyBorder="1" applyAlignment="1">
      <alignment horizontal="center"/>
    </xf>
    <xf numFmtId="164" fontId="27" fillId="0" borderId="0" xfId="27" applyNumberFormat="1" applyFont="1" applyAlignment="1">
      <alignment horizontal="right"/>
    </xf>
    <xf numFmtId="164" fontId="27" fillId="0" borderId="2" xfId="27" applyNumberFormat="1" applyFont="1" applyBorder="1" applyAlignment="1">
      <alignment horizontal="right"/>
    </xf>
    <xf numFmtId="164" fontId="27" fillId="0" borderId="4" xfId="27" applyNumberFormat="1" applyFont="1" applyBorder="1" applyAlignment="1">
      <alignment horizontal="right"/>
    </xf>
    <xf numFmtId="164" fontId="27" fillId="0" borderId="5" xfId="27" applyNumberFormat="1" applyFont="1" applyBorder="1" applyAlignment="1">
      <alignment horizontal="right"/>
    </xf>
    <xf numFmtId="164" fontId="0" fillId="0" borderId="0" xfId="0" applyNumberFormat="1"/>
    <xf numFmtId="0" fontId="10" fillId="0" borderId="0" xfId="0" quotePrefix="1" applyFont="1" applyAlignment="1">
      <alignment horizontal="left"/>
    </xf>
    <xf numFmtId="0" fontId="54" fillId="0" borderId="0" xfId="9" applyFont="1" applyAlignment="1">
      <alignment horizontal="left"/>
    </xf>
    <xf numFmtId="0" fontId="14" fillId="0" borderId="0" xfId="9" applyFont="1" applyAlignment="1">
      <alignment horizontal="left"/>
    </xf>
    <xf numFmtId="0" fontId="3" fillId="0" borderId="0" xfId="0" applyFont="1"/>
    <xf numFmtId="0" fontId="93" fillId="0" borderId="0" xfId="0" applyFont="1" applyAlignment="1">
      <alignment horizontal="center" vertical="center"/>
    </xf>
    <xf numFmtId="9" fontId="94" fillId="0" borderId="0" xfId="0" applyNumberFormat="1" applyFont="1" applyAlignment="1">
      <alignment vertical="center"/>
    </xf>
    <xf numFmtId="0" fontId="17" fillId="0" borderId="12" xfId="28" applyFont="1" applyBorder="1"/>
    <xf numFmtId="0" fontId="17" fillId="0" borderId="2" xfId="28" applyFont="1" applyBorder="1"/>
    <xf numFmtId="0" fontId="17" fillId="0" borderId="33" xfId="28" applyFont="1" applyBorder="1"/>
    <xf numFmtId="0" fontId="17" fillId="0" borderId="6" xfId="28" applyFont="1" applyBorder="1"/>
    <xf numFmtId="0" fontId="17" fillId="0" borderId="7" xfId="28" applyFont="1" applyBorder="1"/>
    <xf numFmtId="0" fontId="17" fillId="33" borderId="2" xfId="27" applyFont="1" applyFill="1" applyBorder="1"/>
    <xf numFmtId="3" fontId="27" fillId="33" borderId="15" xfId="27" applyNumberFormat="1" applyFont="1" applyFill="1" applyBorder="1"/>
    <xf numFmtId="0" fontId="17" fillId="34" borderId="4" xfId="27" applyFont="1" applyFill="1" applyBorder="1"/>
    <xf numFmtId="0" fontId="17" fillId="34" borderId="0" xfId="27" applyFont="1" applyFill="1"/>
    <xf numFmtId="0" fontId="17" fillId="34" borderId="5" xfId="27" applyFont="1" applyFill="1" applyBorder="1"/>
    <xf numFmtId="3" fontId="27" fillId="34" borderId="13" xfId="27" applyNumberFormat="1" applyFont="1" applyFill="1" applyBorder="1"/>
    <xf numFmtId="0" fontId="17" fillId="35" borderId="4" xfId="27" applyFont="1" applyFill="1" applyBorder="1"/>
    <xf numFmtId="0" fontId="17" fillId="35" borderId="0" xfId="27" applyFont="1" applyFill="1"/>
    <xf numFmtId="0" fontId="17" fillId="35" borderId="5" xfId="27" applyFont="1" applyFill="1" applyBorder="1"/>
    <xf numFmtId="3" fontId="27" fillId="35" borderId="13" xfId="27" applyNumberFormat="1" applyFont="1" applyFill="1" applyBorder="1"/>
    <xf numFmtId="0" fontId="17" fillId="36" borderId="4" xfId="27" applyFont="1" applyFill="1" applyBorder="1"/>
    <xf numFmtId="0" fontId="17" fillId="36" borderId="0" xfId="27" applyFont="1" applyFill="1"/>
    <xf numFmtId="0" fontId="17" fillId="36" borderId="5" xfId="27" applyFont="1" applyFill="1" applyBorder="1"/>
    <xf numFmtId="3" fontId="27" fillId="36" borderId="13" xfId="27" applyNumberFormat="1" applyFont="1" applyFill="1" applyBorder="1"/>
    <xf numFmtId="0" fontId="17" fillId="12" borderId="4" xfId="27" applyFont="1" applyFill="1" applyBorder="1"/>
    <xf numFmtId="0" fontId="17" fillId="12" borderId="0" xfId="27" applyFont="1" applyFill="1"/>
    <xf numFmtId="0" fontId="17" fillId="12" borderId="5" xfId="27" applyFont="1" applyFill="1" applyBorder="1"/>
    <xf numFmtId="3" fontId="27" fillId="12" borderId="13" xfId="27" applyNumberFormat="1" applyFont="1" applyFill="1" applyBorder="1"/>
    <xf numFmtId="0" fontId="17" fillId="0" borderId="15" xfId="28" applyFont="1" applyBorder="1"/>
    <xf numFmtId="0" fontId="17" fillId="33" borderId="13" xfId="27" applyFont="1" applyFill="1" applyBorder="1"/>
    <xf numFmtId="175" fontId="17" fillId="33" borderId="15" xfId="27" applyNumberFormat="1" applyFont="1" applyFill="1" applyBorder="1"/>
    <xf numFmtId="175" fontId="17" fillId="33" borderId="13" xfId="27" applyNumberFormat="1" applyFont="1" applyFill="1" applyBorder="1"/>
    <xf numFmtId="0" fontId="17" fillId="34" borderId="13" xfId="27" applyFont="1" applyFill="1" applyBorder="1"/>
    <xf numFmtId="175" fontId="17" fillId="34" borderId="13" xfId="27" applyNumberFormat="1" applyFont="1" applyFill="1" applyBorder="1"/>
    <xf numFmtId="0" fontId="17" fillId="35" borderId="13" xfId="27" applyFont="1" applyFill="1" applyBorder="1"/>
    <xf numFmtId="175" fontId="17" fillId="35" borderId="13" xfId="27" applyNumberFormat="1" applyFont="1" applyFill="1" applyBorder="1"/>
    <xf numFmtId="0" fontId="17" fillId="36" borderId="13" xfId="27" applyFont="1" applyFill="1" applyBorder="1"/>
    <xf numFmtId="175" fontId="17" fillId="36" borderId="13" xfId="27" applyNumberFormat="1" applyFont="1" applyFill="1" applyBorder="1"/>
    <xf numFmtId="175" fontId="17" fillId="12" borderId="13" xfId="27" applyNumberFormat="1" applyFont="1" applyFill="1" applyBorder="1"/>
    <xf numFmtId="0" fontId="17" fillId="12" borderId="13" xfId="27" applyFont="1" applyFill="1" applyBorder="1"/>
    <xf numFmtId="0" fontId="17" fillId="0" borderId="5" xfId="27" applyFont="1" applyBorder="1"/>
    <xf numFmtId="0" fontId="10" fillId="0" borderId="52" xfId="17" applyFont="1" applyFill="1" applyBorder="1" applyAlignment="1">
      <alignment horizontal="center"/>
    </xf>
    <xf numFmtId="1" fontId="10" fillId="0" borderId="5" xfId="17" applyNumberFormat="1" applyFont="1" applyFill="1" applyBorder="1" applyAlignment="1">
      <alignment horizontal="center"/>
    </xf>
    <xf numFmtId="1" fontId="10" fillId="0" borderId="8" xfId="17" applyNumberFormat="1" applyFont="1" applyFill="1" applyBorder="1" applyAlignment="1">
      <alignment horizontal="center"/>
    </xf>
    <xf numFmtId="0" fontId="1" fillId="0" borderId="0" xfId="0" applyFont="1"/>
    <xf numFmtId="0" fontId="0" fillId="0" borderId="0" xfId="0" applyFont="1"/>
    <xf numFmtId="2" fontId="49" fillId="32" borderId="5" xfId="6" applyNumberFormat="1" applyFont="1" applyFill="1" applyBorder="1" applyAlignment="1">
      <alignment horizontal="center"/>
    </xf>
    <xf numFmtId="2" fontId="49" fillId="32" borderId="0" xfId="6" applyNumberFormat="1" applyFont="1" applyFill="1" applyAlignment="1">
      <alignment horizontal="center"/>
    </xf>
    <xf numFmtId="2" fontId="49" fillId="32" borderId="4" xfId="6" applyNumberFormat="1" applyFont="1" applyFill="1" applyBorder="1" applyAlignment="1">
      <alignment horizontal="center"/>
    </xf>
    <xf numFmtId="0" fontId="49" fillId="0" borderId="0" xfId="6" applyFont="1" applyAlignment="1">
      <alignment horizontal="center"/>
    </xf>
    <xf numFmtId="0" fontId="49" fillId="0" borderId="4" xfId="6" applyFont="1" applyBorder="1" applyAlignment="1">
      <alignment horizontal="center"/>
    </xf>
    <xf numFmtId="0" fontId="24" fillId="0" borderId="4" xfId="6" applyFont="1" applyBorder="1" applyAlignment="1">
      <alignment horizontal="center"/>
    </xf>
    <xf numFmtId="0" fontId="49" fillId="0" borderId="0" xfId="6" applyFont="1"/>
    <xf numFmtId="164" fontId="49" fillId="32" borderId="5" xfId="6" applyNumberFormat="1" applyFont="1" applyFill="1" applyBorder="1" applyAlignment="1">
      <alignment horizontal="center"/>
    </xf>
    <xf numFmtId="164" fontId="49" fillId="32" borderId="0" xfId="6" applyNumberFormat="1" applyFont="1" applyFill="1" applyAlignment="1">
      <alignment horizontal="center"/>
    </xf>
    <xf numFmtId="164" fontId="49" fillId="32" borderId="4" xfId="6" applyNumberFormat="1" applyFont="1" applyFill="1" applyBorder="1" applyAlignment="1">
      <alignment horizontal="center"/>
    </xf>
    <xf numFmtId="0" fontId="10" fillId="0" borderId="6" xfId="6" applyBorder="1" applyAlignment="1">
      <alignment horizontal="center"/>
    </xf>
    <xf numFmtId="0" fontId="10" fillId="0" borderId="0" xfId="6" applyAlignment="1">
      <alignment horizontal="center"/>
    </xf>
    <xf numFmtId="0" fontId="10" fillId="0" borderId="12" xfId="6" applyBorder="1" applyAlignment="1">
      <alignment horizontal="center"/>
    </xf>
    <xf numFmtId="0" fontId="14" fillId="0" borderId="10" xfId="6" applyFont="1" applyBorder="1"/>
    <xf numFmtId="0" fontId="74" fillId="0" borderId="0" xfId="6" applyFont="1"/>
    <xf numFmtId="0" fontId="75" fillId="0" borderId="0" xfId="6" applyFont="1"/>
    <xf numFmtId="1" fontId="49" fillId="32" borderId="5" xfId="6" applyNumberFormat="1" applyFont="1" applyFill="1" applyBorder="1" applyAlignment="1">
      <alignment horizontal="center"/>
    </xf>
    <xf numFmtId="1" fontId="49" fillId="32" borderId="4" xfId="6" applyNumberFormat="1" applyFont="1" applyFill="1" applyBorder="1" applyAlignment="1">
      <alignment horizontal="center"/>
    </xf>
    <xf numFmtId="165" fontId="49" fillId="32" borderId="5" xfId="6" applyNumberFormat="1" applyFont="1" applyFill="1" applyBorder="1" applyAlignment="1">
      <alignment horizontal="center"/>
    </xf>
    <xf numFmtId="0" fontId="20" fillId="0" borderId="0" xfId="6" applyFont="1"/>
    <xf numFmtId="0" fontId="10" fillId="0" borderId="33" xfId="6" applyBorder="1" applyAlignment="1">
      <alignment horizontal="left"/>
    </xf>
    <xf numFmtId="0" fontId="14" fillId="0" borderId="15" xfId="6" applyFont="1" applyBorder="1" applyAlignment="1">
      <alignment horizontal="center"/>
    </xf>
    <xf numFmtId="0" fontId="10" fillId="0" borderId="13" xfId="17" applyFont="1" applyBorder="1"/>
    <xf numFmtId="0" fontId="10" fillId="0" borderId="15" xfId="17" applyFont="1" applyBorder="1"/>
    <xf numFmtId="0" fontId="16" fillId="0" borderId="11" xfId="25" quotePrefix="1" applyBorder="1" applyAlignment="1">
      <alignment horizontal="center"/>
    </xf>
    <xf numFmtId="0" fontId="54" fillId="0" borderId="0" xfId="17" applyFont="1"/>
    <xf numFmtId="0" fontId="14" fillId="0" borderId="6" xfId="17" applyFont="1" applyBorder="1" applyAlignment="1">
      <alignment horizontal="left"/>
    </xf>
    <xf numFmtId="0" fontId="14" fillId="0" borderId="4" xfId="17" applyFont="1" applyBorder="1" applyAlignment="1">
      <alignment horizontal="left"/>
    </xf>
    <xf numFmtId="0" fontId="10" fillId="0" borderId="33" xfId="17" applyFont="1" applyBorder="1"/>
    <xf numFmtId="0" fontId="10" fillId="0" borderId="12" xfId="17" applyFont="1" applyBorder="1"/>
    <xf numFmtId="0" fontId="54" fillId="0" borderId="0" xfId="17" applyFont="1" applyAlignment="1">
      <alignment horizontal="left"/>
    </xf>
    <xf numFmtId="0" fontId="29" fillId="0" borderId="0" xfId="38" applyFont="1"/>
    <xf numFmtId="0" fontId="79" fillId="0" borderId="0" xfId="38" applyFont="1"/>
    <xf numFmtId="0" fontId="82" fillId="0" borderId="7" xfId="38" applyFont="1" applyBorder="1"/>
    <xf numFmtId="176" fontId="29" fillId="0" borderId="0" xfId="1" applyNumberFormat="1" applyFont="1"/>
    <xf numFmtId="177" fontId="82" fillId="32" borderId="13" xfId="38" applyNumberFormat="1" applyFont="1" applyFill="1" applyBorder="1"/>
    <xf numFmtId="173" fontId="81" fillId="32" borderId="0" xfId="1" applyNumberFormat="1" applyFont="1" applyFill="1" applyBorder="1" applyAlignment="1">
      <alignment horizontal="right"/>
    </xf>
    <xf numFmtId="43" fontId="81" fillId="32" borderId="5" xfId="1" applyFont="1" applyFill="1" applyBorder="1" applyAlignment="1">
      <alignment horizontal="right"/>
    </xf>
    <xf numFmtId="173" fontId="81" fillId="32" borderId="5" xfId="1" applyNumberFormat="1" applyFont="1" applyFill="1" applyBorder="1" applyAlignment="1">
      <alignment horizontal="right"/>
    </xf>
    <xf numFmtId="0" fontId="81" fillId="32" borderId="5" xfId="26" applyFont="1" applyFill="1" applyBorder="1"/>
    <xf numFmtId="1" fontId="81" fillId="32" borderId="5" xfId="26" applyNumberFormat="1" applyFont="1" applyFill="1" applyBorder="1" applyAlignment="1">
      <alignment horizontal="right"/>
    </xf>
    <xf numFmtId="0" fontId="81" fillId="32" borderId="5" xfId="26" applyFont="1" applyFill="1" applyBorder="1" applyAlignment="1">
      <alignment horizontal="right"/>
    </xf>
    <xf numFmtId="0" fontId="81" fillId="32" borderId="13" xfId="26" applyFont="1" applyFill="1" applyBorder="1"/>
    <xf numFmtId="177" fontId="82" fillId="32" borderId="15" xfId="38" applyNumberFormat="1" applyFont="1" applyFill="1" applyBorder="1"/>
    <xf numFmtId="0" fontId="56" fillId="0" borderId="15" xfId="38" applyFont="1" applyBorder="1" applyAlignment="1">
      <alignment horizontal="center" vertical="center" wrapText="1"/>
    </xf>
    <xf numFmtId="0" fontId="56" fillId="0" borderId="9" xfId="38" applyFont="1" applyBorder="1" applyAlignment="1">
      <alignment horizontal="center" vertical="center" wrapText="1"/>
    </xf>
    <xf numFmtId="0" fontId="56" fillId="0" borderId="11" xfId="38" applyFont="1" applyBorder="1" applyAlignment="1">
      <alignment horizontal="center" vertical="center" wrapText="1"/>
    </xf>
    <xf numFmtId="0" fontId="58" fillId="0" borderId="0" xfId="38" applyFont="1"/>
    <xf numFmtId="0" fontId="10" fillId="0" borderId="4" xfId="6" applyBorder="1" applyAlignment="1">
      <alignment horizontal="center"/>
    </xf>
    <xf numFmtId="0" fontId="14" fillId="0" borderId="0" xfId="6" applyFont="1"/>
    <xf numFmtId="0" fontId="79" fillId="0" borderId="4" xfId="6" applyFont="1" applyBorder="1"/>
    <xf numFmtId="0" fontId="40" fillId="0" borderId="0" xfId="6" applyFont="1" applyAlignment="1">
      <alignment horizontal="right" vertical="center"/>
    </xf>
    <xf numFmtId="0" fontId="40" fillId="0" borderId="0" xfId="6" applyFont="1" applyAlignment="1">
      <alignment vertical="center"/>
    </xf>
    <xf numFmtId="0" fontId="57" fillId="0" borderId="0" xfId="6" applyFont="1" applyAlignment="1">
      <alignment horizontal="center"/>
    </xf>
    <xf numFmtId="0" fontId="82" fillId="0" borderId="0" xfId="38" applyFont="1"/>
    <xf numFmtId="0" fontId="82" fillId="0" borderId="2" xfId="38" applyFont="1" applyBorder="1"/>
    <xf numFmtId="0" fontId="82" fillId="0" borderId="8" xfId="38" applyFont="1" applyBorder="1"/>
    <xf numFmtId="0" fontId="82" fillId="0" borderId="6" xfId="38" applyFont="1" applyBorder="1"/>
    <xf numFmtId="2" fontId="13" fillId="32" borderId="5" xfId="34" applyNumberFormat="1" applyFont="1" applyFill="1" applyBorder="1" applyAlignment="1">
      <alignment horizontal="center"/>
    </xf>
    <xf numFmtId="164" fontId="13" fillId="32" borderId="0" xfId="34" applyNumberFormat="1" applyFont="1" applyFill="1" applyAlignment="1">
      <alignment horizontal="center"/>
    </xf>
    <xf numFmtId="164" fontId="13" fillId="32" borderId="4" xfId="34" applyNumberFormat="1" applyFont="1" applyFill="1" applyBorder="1" applyAlignment="1">
      <alignment horizontal="center"/>
    </xf>
    <xf numFmtId="0" fontId="15" fillId="0" borderId="4" xfId="33" applyFont="1" applyBorder="1" applyAlignment="1">
      <alignment horizontal="left"/>
    </xf>
    <xf numFmtId="0" fontId="15" fillId="0" borderId="44" xfId="33" applyFont="1" applyBorder="1" applyAlignment="1">
      <alignment horizontal="left"/>
    </xf>
    <xf numFmtId="0" fontId="80" fillId="0" borderId="5" xfId="38" applyFont="1" applyBorder="1" applyAlignment="1">
      <alignment vertical="center" wrapText="1"/>
    </xf>
    <xf numFmtId="0" fontId="80" fillId="0" borderId="0" xfId="38" applyFont="1" applyAlignment="1">
      <alignment vertical="center" wrapText="1"/>
    </xf>
    <xf numFmtId="0" fontId="80" fillId="0" borderId="4" xfId="38" applyFont="1" applyBorder="1" applyAlignment="1">
      <alignment vertical="center"/>
    </xf>
    <xf numFmtId="0" fontId="56" fillId="0" borderId="4" xfId="38" applyFont="1" applyBorder="1" applyAlignment="1">
      <alignment horizontal="center" vertical="center" wrapText="1"/>
    </xf>
    <xf numFmtId="0" fontId="80" fillId="0" borderId="33" xfId="38" applyFont="1" applyBorder="1" applyAlignment="1">
      <alignment vertical="center" wrapText="1"/>
    </xf>
    <xf numFmtId="0" fontId="80" fillId="0" borderId="42" xfId="38" applyFont="1" applyBorder="1" applyAlignment="1">
      <alignment vertical="center" wrapText="1"/>
    </xf>
    <xf numFmtId="0" fontId="82" fillId="0" borderId="12" xfId="38" applyFont="1" applyBorder="1" applyAlignment="1">
      <alignment vertical="center"/>
    </xf>
    <xf numFmtId="0" fontId="56" fillId="0" borderId="13" xfId="38" applyFont="1" applyBorder="1" applyAlignment="1">
      <alignment horizontal="center" vertical="center" wrapText="1"/>
    </xf>
    <xf numFmtId="0" fontId="57" fillId="0" borderId="9" xfId="38" applyFont="1" applyBorder="1" applyAlignment="1">
      <alignment horizontal="center" vertical="center" wrapText="1"/>
    </xf>
    <xf numFmtId="0" fontId="57" fillId="0" borderId="11" xfId="38" applyFont="1" applyBorder="1" applyAlignment="1">
      <alignment horizontal="center" vertical="center" wrapText="1"/>
    </xf>
    <xf numFmtId="0" fontId="89" fillId="0" borderId="43" xfId="33" applyFont="1" applyBorder="1"/>
    <xf numFmtId="0" fontId="85" fillId="0" borderId="8" xfId="6" applyFont="1" applyBorder="1" applyAlignment="1">
      <alignment vertical="center"/>
    </xf>
    <xf numFmtId="0" fontId="85" fillId="0" borderId="6" xfId="6" applyFont="1" applyBorder="1" applyAlignment="1">
      <alignment horizontal="right" vertical="center"/>
    </xf>
    <xf numFmtId="0" fontId="85" fillId="0" borderId="6" xfId="6" applyFont="1" applyBorder="1" applyAlignment="1">
      <alignment vertical="center"/>
    </xf>
    <xf numFmtId="0" fontId="84" fillId="0" borderId="2" xfId="6" applyFont="1" applyBorder="1" applyAlignment="1">
      <alignment vertical="center"/>
    </xf>
    <xf numFmtId="0" fontId="77" fillId="0" borderId="0" xfId="6" applyFont="1" applyAlignment="1">
      <alignment horizontal="center" vertical="center" wrapText="1"/>
    </xf>
    <xf numFmtId="2" fontId="77" fillId="0" borderId="0" xfId="6" applyNumberFormat="1" applyFont="1" applyAlignment="1">
      <alignment horizontal="center" vertical="center" wrapText="1"/>
    </xf>
    <xf numFmtId="164" fontId="49" fillId="0" borderId="4" xfId="6" applyNumberFormat="1" applyFont="1" applyBorder="1" applyAlignment="1">
      <alignment horizontal="center"/>
    </xf>
    <xf numFmtId="164" fontId="49" fillId="0" borderId="0" xfId="6" applyNumberFormat="1" applyFont="1" applyAlignment="1">
      <alignment horizontal="center"/>
    </xf>
    <xf numFmtId="0" fontId="14" fillId="0" borderId="0" xfId="6" applyFont="1" applyAlignment="1">
      <alignment horizontal="center"/>
    </xf>
    <xf numFmtId="0" fontId="14" fillId="0" borderId="6" xfId="6" applyFont="1" applyBorder="1"/>
    <xf numFmtId="1" fontId="49" fillId="32" borderId="0" xfId="6" applyNumberFormat="1" applyFont="1" applyFill="1" applyAlignment="1">
      <alignment horizontal="center"/>
    </xf>
    <xf numFmtId="2" fontId="10" fillId="0" borderId="7" xfId="6" applyNumberFormat="1" applyBorder="1"/>
    <xf numFmtId="164" fontId="10" fillId="32" borderId="5" xfId="27" applyNumberFormat="1" applyFill="1" applyBorder="1" applyAlignment="1">
      <alignment horizontal="right"/>
    </xf>
    <xf numFmtId="164" fontId="10" fillId="32" borderId="0" xfId="27" applyNumberFormat="1" applyFill="1" applyAlignment="1">
      <alignment horizontal="right"/>
    </xf>
    <xf numFmtId="164" fontId="10" fillId="32" borderId="5" xfId="27" applyNumberFormat="1" applyFill="1" applyBorder="1"/>
    <xf numFmtId="164" fontId="10" fillId="32" borderId="0" xfId="27" applyNumberFormat="1" applyFill="1"/>
    <xf numFmtId="0" fontId="10" fillId="32" borderId="0" xfId="27" applyFill="1"/>
    <xf numFmtId="0" fontId="10" fillId="0" borderId="0" xfId="6" quotePrefix="1" applyAlignment="1">
      <alignment horizontal="left"/>
    </xf>
    <xf numFmtId="0" fontId="10" fillId="0" borderId="8" xfId="27" applyBorder="1"/>
    <xf numFmtId="0" fontId="10" fillId="0" borderId="7" xfId="27" applyBorder="1"/>
    <xf numFmtId="1" fontId="10" fillId="0" borderId="6" xfId="27" applyNumberFormat="1" applyBorder="1"/>
    <xf numFmtId="0" fontId="10" fillId="0" borderId="6" xfId="27" applyBorder="1"/>
    <xf numFmtId="0" fontId="20" fillId="0" borderId="49" xfId="27" applyFont="1" applyBorder="1"/>
    <xf numFmtId="1" fontId="41" fillId="0" borderId="48" xfId="33" applyNumberFormat="1" applyFont="1" applyBorder="1" applyAlignment="1">
      <alignment horizontal="left"/>
    </xf>
    <xf numFmtId="0" fontId="13" fillId="0" borderId="4" xfId="33" applyBorder="1" applyAlignment="1">
      <alignment horizontal="center"/>
    </xf>
    <xf numFmtId="1" fontId="13" fillId="0" borderId="47" xfId="33" applyNumberFormat="1" applyBorder="1" applyAlignment="1">
      <alignment horizontal="center"/>
    </xf>
    <xf numFmtId="2" fontId="13" fillId="0" borderId="46" xfId="33" applyNumberFormat="1" applyBorder="1" applyAlignment="1">
      <alignment horizontal="center"/>
    </xf>
    <xf numFmtId="1" fontId="13" fillId="0" borderId="45" xfId="33" applyNumberFormat="1" applyBorder="1" applyAlignment="1">
      <alignment horizontal="center"/>
    </xf>
    <xf numFmtId="0" fontId="13" fillId="0" borderId="6" xfId="33" applyBorder="1" applyAlignment="1">
      <alignment horizontal="center"/>
    </xf>
    <xf numFmtId="0" fontId="13" fillId="0" borderId="12" xfId="33" applyBorder="1" applyAlignment="1">
      <alignment horizontal="center"/>
    </xf>
    <xf numFmtId="0" fontId="103" fillId="0" borderId="0" xfId="3" applyFont="1"/>
    <xf numFmtId="0" fontId="103" fillId="0" borderId="0" xfId="10" applyFont="1"/>
    <xf numFmtId="0" fontId="102" fillId="0" borderId="0" xfId="0" applyFont="1"/>
    <xf numFmtId="0" fontId="25" fillId="0" borderId="0" xfId="27" applyFont="1"/>
    <xf numFmtId="2" fontId="25" fillId="0" borderId="0" xfId="0" applyNumberFormat="1" applyFont="1" applyFill="1"/>
    <xf numFmtId="0" fontId="1" fillId="0" borderId="0" xfId="39"/>
    <xf numFmtId="175" fontId="7" fillId="37" borderId="13" xfId="39" applyNumberFormat="1" applyFont="1" applyFill="1" applyBorder="1"/>
    <xf numFmtId="0" fontId="17" fillId="37" borderId="13" xfId="10" applyFont="1" applyFill="1" applyBorder="1"/>
    <xf numFmtId="0" fontId="17" fillId="33" borderId="15" xfId="27" applyFont="1" applyFill="1" applyBorder="1"/>
    <xf numFmtId="0" fontId="6" fillId="0" borderId="0" xfId="39" applyFont="1"/>
    <xf numFmtId="0" fontId="54" fillId="0" borderId="0" xfId="39" applyFont="1"/>
    <xf numFmtId="174" fontId="1" fillId="0" borderId="0" xfId="39" applyNumberFormat="1"/>
    <xf numFmtId="0" fontId="17" fillId="37" borderId="8" xfId="39" applyFont="1" applyFill="1" applyBorder="1"/>
    <xf numFmtId="0" fontId="17" fillId="37" borderId="7" xfId="39" applyFont="1" applyFill="1" applyBorder="1"/>
    <xf numFmtId="0" fontId="17" fillId="37" borderId="6" xfId="39" applyFont="1" applyFill="1" applyBorder="1"/>
    <xf numFmtId="0" fontId="100" fillId="0" borderId="0" xfId="39" applyFont="1"/>
    <xf numFmtId="164" fontId="17" fillId="0" borderId="4" xfId="27" applyNumberFormat="1" applyFont="1" applyBorder="1"/>
    <xf numFmtId="164" fontId="17" fillId="0" borderId="5" xfId="27" applyNumberFormat="1" applyFont="1" applyBorder="1"/>
    <xf numFmtId="0" fontId="17" fillId="33" borderId="15" xfId="27" applyFont="1" applyFill="1" applyBorder="1" applyAlignment="1">
      <alignment horizontal="center"/>
    </xf>
    <xf numFmtId="0" fontId="17" fillId="33" borderId="13" xfId="27" applyFont="1" applyFill="1" applyBorder="1" applyAlignment="1">
      <alignment horizontal="center"/>
    </xf>
    <xf numFmtId="0" fontId="17" fillId="34" borderId="13" xfId="27" applyFont="1" applyFill="1" applyBorder="1" applyAlignment="1">
      <alignment horizontal="center"/>
    </xf>
    <xf numFmtId="0" fontId="17" fillId="36" borderId="13" xfId="27" applyFont="1" applyFill="1" applyBorder="1" applyAlignment="1">
      <alignment horizontal="center"/>
    </xf>
    <xf numFmtId="0" fontId="17" fillId="33" borderId="4" xfId="27" applyFont="1" applyFill="1" applyBorder="1"/>
    <xf numFmtId="0" fontId="17" fillId="33" borderId="5" xfId="27" applyFont="1" applyFill="1" applyBorder="1"/>
    <xf numFmtId="0" fontId="28" fillId="0" borderId="15" xfId="11" applyFont="1" applyBorder="1" applyAlignment="1">
      <alignment horizontal="center"/>
    </xf>
    <xf numFmtId="174" fontId="27" fillId="0" borderId="2" xfId="29" applyNumberFormat="1" applyFont="1" applyBorder="1" applyAlignment="1">
      <alignment horizontal="center"/>
    </xf>
    <xf numFmtId="174" fontId="27" fillId="0" borderId="4" xfId="29" applyNumberFormat="1" applyFont="1" applyBorder="1" applyAlignment="1">
      <alignment horizontal="center"/>
    </xf>
    <xf numFmtId="174" fontId="27" fillId="0" borderId="5" xfId="29" applyNumberFormat="1" applyFont="1" applyBorder="1" applyAlignment="1">
      <alignment horizontal="center"/>
    </xf>
    <xf numFmtId="167" fontId="27" fillId="0" borderId="2" xfId="29" applyNumberFormat="1" applyFont="1" applyBorder="1" applyAlignment="1">
      <alignment horizontal="center"/>
    </xf>
    <xf numFmtId="167" fontId="27" fillId="0" borderId="4" xfId="29" applyNumberFormat="1" applyFont="1" applyBorder="1" applyAlignment="1">
      <alignment horizontal="center"/>
    </xf>
    <xf numFmtId="167" fontId="27" fillId="0" borderId="5" xfId="29" applyNumberFormat="1" applyFont="1" applyBorder="1" applyAlignment="1">
      <alignment horizontal="center"/>
    </xf>
    <xf numFmtId="167" fontId="27" fillId="0" borderId="2" xfId="27" applyNumberFormat="1" applyFont="1" applyBorder="1" applyAlignment="1">
      <alignment horizontal="center"/>
    </xf>
    <xf numFmtId="1" fontId="27" fillId="0" borderId="2" xfId="12" applyNumberFormat="1" applyFont="1" applyBorder="1" applyAlignment="1">
      <alignment horizontal="center"/>
    </xf>
    <xf numFmtId="167" fontId="27" fillId="0" borderId="4" xfId="27" applyNumberFormat="1" applyFont="1" applyBorder="1" applyAlignment="1">
      <alignment horizontal="center"/>
    </xf>
    <xf numFmtId="167" fontId="27" fillId="0" borderId="5" xfId="27" applyNumberFormat="1" applyFont="1" applyBorder="1" applyAlignment="1">
      <alignment horizontal="center"/>
    </xf>
    <xf numFmtId="1" fontId="27" fillId="0" borderId="4" xfId="0" applyNumberFormat="1" applyFont="1" applyBorder="1" applyAlignment="1">
      <alignment horizontal="center"/>
    </xf>
    <xf numFmtId="1" fontId="27" fillId="0" borderId="5" xfId="12" applyNumberFormat="1" applyFont="1" applyBorder="1" applyAlignment="1">
      <alignment horizontal="center"/>
    </xf>
    <xf numFmtId="1" fontId="99" fillId="0" borderId="4" xfId="12" applyNumberFormat="1" applyFont="1" applyBorder="1" applyAlignment="1">
      <alignment horizontal="center"/>
    </xf>
    <xf numFmtId="1" fontId="99" fillId="0" borderId="5" xfId="12" applyNumberFormat="1" applyFont="1" applyBorder="1" applyAlignment="1">
      <alignment horizontal="center"/>
    </xf>
    <xf numFmtId="174" fontId="0" fillId="0" borderId="4" xfId="0" applyNumberFormat="1" applyBorder="1" applyAlignment="1">
      <alignment horizontal="center"/>
    </xf>
    <xf numFmtId="174" fontId="0" fillId="0" borderId="5" xfId="0" applyNumberFormat="1" applyBorder="1" applyAlignment="1">
      <alignment horizontal="center"/>
    </xf>
    <xf numFmtId="167" fontId="0" fillId="0" borderId="4" xfId="0" applyNumberFormat="1" applyBorder="1" applyAlignment="1">
      <alignment horizontal="center"/>
    </xf>
    <xf numFmtId="167" fontId="0" fillId="0" borderId="5" xfId="0" applyNumberFormat="1" applyBorder="1" applyAlignment="1">
      <alignment horizontal="center"/>
    </xf>
    <xf numFmtId="1" fontId="0" fillId="0" borderId="4" xfId="0" applyNumberFormat="1" applyBorder="1" applyAlignment="1">
      <alignment horizontal="center"/>
    </xf>
    <xf numFmtId="1" fontId="27" fillId="0" borderId="4" xfId="12" applyNumberFormat="1" applyFont="1" applyBorder="1" applyAlignment="1">
      <alignment horizontal="center"/>
    </xf>
    <xf numFmtId="1" fontId="27" fillId="0" borderId="5" xfId="0" applyNumberFormat="1" applyFont="1" applyBorder="1" applyAlignment="1">
      <alignment horizontal="center"/>
    </xf>
    <xf numFmtId="1" fontId="27" fillId="0" borderId="4" xfId="0" quotePrefix="1" applyNumberFormat="1" applyFont="1" applyBorder="1" applyAlignment="1">
      <alignment horizontal="center"/>
    </xf>
    <xf numFmtId="1" fontId="27" fillId="0" borderId="4" xfId="27" applyNumberFormat="1" applyFont="1" applyBorder="1" applyAlignment="1">
      <alignment horizontal="center"/>
    </xf>
    <xf numFmtId="1" fontId="27" fillId="0" borderId="5" xfId="27" applyNumberFormat="1" applyFont="1" applyBorder="1" applyAlignment="1">
      <alignment horizontal="center"/>
    </xf>
    <xf numFmtId="174" fontId="27" fillId="0" borderId="4" xfId="27" applyNumberFormat="1" applyFont="1" applyBorder="1" applyAlignment="1">
      <alignment horizontal="center"/>
    </xf>
    <xf numFmtId="174" fontId="27" fillId="0" borderId="5" xfId="27" applyNumberFormat="1" applyFont="1" applyBorder="1" applyAlignment="1">
      <alignment horizontal="center"/>
    </xf>
    <xf numFmtId="174" fontId="27" fillId="0" borderId="4" xfId="28" applyNumberFormat="1" applyFont="1" applyBorder="1" applyAlignment="1">
      <alignment horizontal="center"/>
    </xf>
    <xf numFmtId="174" fontId="27" fillId="0" borderId="5" xfId="28" applyNumberFormat="1" applyFont="1" applyBorder="1" applyAlignment="1">
      <alignment horizontal="center"/>
    </xf>
    <xf numFmtId="167" fontId="27" fillId="0" borderId="4" xfId="28" applyNumberFormat="1" applyFont="1" applyBorder="1" applyAlignment="1">
      <alignment horizontal="center"/>
    </xf>
    <xf numFmtId="167" fontId="27" fillId="0" borderId="5" xfId="28" applyNumberFormat="1" applyFont="1" applyBorder="1" applyAlignment="1">
      <alignment horizontal="center"/>
    </xf>
    <xf numFmtId="2" fontId="14" fillId="20" borderId="9" xfId="30" applyNumberFormat="1" applyFont="1" applyFill="1" applyBorder="1" applyAlignment="1">
      <alignment horizontal="center"/>
    </xf>
    <xf numFmtId="2" fontId="10" fillId="3" borderId="51" xfId="30" applyNumberFormat="1" applyFont="1" applyFill="1" applyBorder="1"/>
    <xf numFmtId="0" fontId="10" fillId="0" borderId="0" xfId="8"/>
    <xf numFmtId="2" fontId="10" fillId="39" borderId="15" xfId="30" applyNumberFormat="1" applyFont="1" applyFill="1" applyBorder="1" applyAlignment="1">
      <alignment horizontal="center"/>
    </xf>
    <xf numFmtId="2" fontId="10" fillId="18" borderId="51" xfId="30" applyNumberFormat="1" applyFont="1" applyFill="1" applyBorder="1" applyAlignment="1">
      <alignment horizontal="center"/>
    </xf>
    <xf numFmtId="2" fontId="10" fillId="18" borderId="13" xfId="30" applyNumberFormat="1" applyFont="1" applyFill="1" applyBorder="1" applyAlignment="1">
      <alignment horizontal="center"/>
    </xf>
    <xf numFmtId="2" fontId="10" fillId="39" borderId="13" xfId="30" applyNumberFormat="1" applyFont="1" applyFill="1" applyBorder="1" applyAlignment="1">
      <alignment horizontal="center"/>
    </xf>
    <xf numFmtId="2" fontId="10" fillId="0" borderId="0" xfId="41" applyNumberFormat="1" applyFont="1" applyAlignment="1">
      <alignment horizontal="center"/>
    </xf>
    <xf numFmtId="0" fontId="10" fillId="0" borderId="6" xfId="41" applyBorder="1" applyAlignment="1">
      <alignment horizontal="center"/>
    </xf>
    <xf numFmtId="2" fontId="10" fillId="40" borderId="13" xfId="30" applyNumberFormat="1" applyFont="1" applyFill="1" applyBorder="1"/>
    <xf numFmtId="2" fontId="10" fillId="21" borderId="9" xfId="30" applyNumberFormat="1" applyFont="1" applyFill="1" applyBorder="1" applyAlignment="1">
      <alignment horizontal="center"/>
    </xf>
    <xf numFmtId="2" fontId="10" fillId="17" borderId="15" xfId="30" applyNumberFormat="1" applyFont="1" applyFill="1" applyBorder="1" applyAlignment="1">
      <alignment horizontal="center"/>
    </xf>
    <xf numFmtId="2" fontId="10" fillId="0" borderId="0" xfId="41" applyNumberFormat="1" applyAlignment="1">
      <alignment horizontal="center"/>
    </xf>
    <xf numFmtId="2" fontId="10" fillId="0" borderId="42" xfId="41" applyNumberFormat="1" applyBorder="1" applyAlignment="1">
      <alignment horizontal="center"/>
    </xf>
    <xf numFmtId="0" fontId="49" fillId="0" borderId="0" xfId="41" applyFont="1" applyAlignment="1">
      <alignment horizontal="center"/>
    </xf>
    <xf numFmtId="2" fontId="10" fillId="18" borderId="15" xfId="30" applyNumberFormat="1" applyFont="1" applyFill="1" applyBorder="1" applyAlignment="1">
      <alignment horizontal="center"/>
    </xf>
    <xf numFmtId="0" fontId="10" fillId="0" borderId="8" xfId="41" applyBorder="1" applyAlignment="1">
      <alignment horizontal="center"/>
    </xf>
    <xf numFmtId="0" fontId="24" fillId="0" borderId="0" xfId="41" applyFont="1" applyAlignment="1">
      <alignment horizontal="center"/>
    </xf>
    <xf numFmtId="1" fontId="10" fillId="16" borderId="33" xfId="38" applyNumberFormat="1" applyFont="1" applyFill="1" applyBorder="1" applyAlignment="1">
      <alignment horizontal="center"/>
    </xf>
    <xf numFmtId="2" fontId="10" fillId="11" borderId="13" xfId="30" applyNumberFormat="1" applyFont="1" applyFill="1" applyBorder="1" applyAlignment="1">
      <alignment horizontal="center"/>
    </xf>
    <xf numFmtId="2" fontId="10" fillId="21" borderId="13" xfId="30" applyNumberFormat="1" applyFont="1" applyFill="1" applyBorder="1" applyAlignment="1">
      <alignment horizontal="center"/>
    </xf>
    <xf numFmtId="164" fontId="18" fillId="0" borderId="0" xfId="30" applyNumberFormat="1" applyProtection="1">
      <protection hidden="1"/>
    </xf>
    <xf numFmtId="2" fontId="10" fillId="19" borderId="13" xfId="30" applyNumberFormat="1" applyFont="1" applyFill="1" applyBorder="1" applyAlignment="1">
      <alignment horizontal="center"/>
    </xf>
    <xf numFmtId="0" fontId="10" fillId="0" borderId="0" xfId="41"/>
    <xf numFmtId="0" fontId="10" fillId="0" borderId="5" xfId="41" applyBorder="1" applyAlignment="1">
      <alignment horizontal="center"/>
    </xf>
    <xf numFmtId="0" fontId="8" fillId="0" borderId="0" xfId="2" applyAlignment="1" applyProtection="1"/>
    <xf numFmtId="0" fontId="10" fillId="0" borderId="12" xfId="41" applyBorder="1"/>
    <xf numFmtId="0" fontId="10" fillId="0" borderId="4" xfId="41" applyBorder="1"/>
    <xf numFmtId="0" fontId="10" fillId="0" borderId="12" xfId="38" applyFont="1" applyBorder="1"/>
    <xf numFmtId="0" fontId="10" fillId="0" borderId="33" xfId="38" applyFont="1" applyBorder="1"/>
    <xf numFmtId="0" fontId="14" fillId="0" borderId="33" xfId="38" applyFont="1" applyBorder="1"/>
    <xf numFmtId="0" fontId="10" fillId="0" borderId="4" xfId="38" applyFont="1" applyBorder="1"/>
    <xf numFmtId="0" fontId="10" fillId="0" borderId="5" xfId="38" applyFont="1" applyBorder="1"/>
    <xf numFmtId="0" fontId="20" fillId="0" borderId="12" xfId="38" applyFont="1" applyBorder="1"/>
    <xf numFmtId="1" fontId="10" fillId="0" borderId="4" xfId="38" applyNumberFormat="1" applyFont="1" applyBorder="1" applyAlignment="1">
      <alignment horizontal="center"/>
    </xf>
    <xf numFmtId="1" fontId="10" fillId="0" borderId="5" xfId="38" applyNumberFormat="1" applyFont="1" applyBorder="1" applyAlignment="1">
      <alignment horizontal="center"/>
    </xf>
    <xf numFmtId="0" fontId="10" fillId="0" borderId="51" xfId="41" applyBorder="1"/>
    <xf numFmtId="1" fontId="23" fillId="0" borderId="5" xfId="22" applyNumberFormat="1" applyFont="1" applyBorder="1"/>
    <xf numFmtId="0" fontId="23" fillId="0" borderId="5" xfId="22" applyFont="1" applyBorder="1"/>
    <xf numFmtId="2" fontId="10" fillId="0" borderId="5" xfId="23" applyNumberFormat="1" applyBorder="1" applyAlignment="1">
      <alignment horizontal="center"/>
    </xf>
    <xf numFmtId="0" fontId="10" fillId="0" borderId="13" xfId="41" applyBorder="1"/>
    <xf numFmtId="0" fontId="10" fillId="0" borderId="10" xfId="41" applyBorder="1"/>
    <xf numFmtId="0" fontId="10" fillId="0" borderId="11" xfId="41" applyBorder="1"/>
    <xf numFmtId="0" fontId="10" fillId="0" borderId="15" xfId="41" applyBorder="1"/>
    <xf numFmtId="0" fontId="10" fillId="0" borderId="13" xfId="41" applyBorder="1" applyAlignment="1">
      <alignment horizontal="center"/>
    </xf>
    <xf numFmtId="0" fontId="14" fillId="0" borderId="16" xfId="41" applyFont="1" applyBorder="1"/>
    <xf numFmtId="0" fontId="14" fillId="0" borderId="10" xfId="41" applyFont="1" applyBorder="1"/>
    <xf numFmtId="0" fontId="54" fillId="0" borderId="0" xfId="41" applyFont="1"/>
    <xf numFmtId="0" fontId="54" fillId="0" borderId="0" xfId="41" quotePrefix="1" applyFont="1" applyAlignment="1">
      <alignment horizontal="left"/>
    </xf>
    <xf numFmtId="0" fontId="14" fillId="0" borderId="42" xfId="38" applyFont="1" applyBorder="1"/>
    <xf numFmtId="0" fontId="10" fillId="0" borderId="4" xfId="41" applyBorder="1" applyAlignment="1">
      <alignment horizontal="center"/>
    </xf>
    <xf numFmtId="0" fontId="10" fillId="0" borderId="51" xfId="41" applyBorder="1" applyAlignment="1">
      <alignment horizontal="center"/>
    </xf>
    <xf numFmtId="0" fontId="20" fillId="0" borderId="0" xfId="41" applyFont="1"/>
    <xf numFmtId="0" fontId="49" fillId="0" borderId="33" xfId="41" applyFont="1" applyBorder="1" applyAlignment="1">
      <alignment horizontal="center"/>
    </xf>
    <xf numFmtId="0" fontId="14" fillId="0" borderId="4" xfId="41" applyFont="1" applyBorder="1" applyAlignment="1">
      <alignment horizontal="left"/>
    </xf>
    <xf numFmtId="2" fontId="10" fillId="16" borderId="15" xfId="30" applyNumberFormat="1" applyFont="1" applyFill="1" applyBorder="1"/>
    <xf numFmtId="2" fontId="10" fillId="16" borderId="13" xfId="30" applyNumberFormat="1" applyFont="1" applyFill="1" applyBorder="1"/>
    <xf numFmtId="1" fontId="10" fillId="16" borderId="5" xfId="38" applyNumberFormat="1" applyFont="1" applyFill="1" applyBorder="1" applyAlignment="1">
      <alignment horizontal="center"/>
    </xf>
    <xf numFmtId="2" fontId="10" fillId="16" borderId="13" xfId="30" applyNumberFormat="1" applyFont="1" applyFill="1" applyBorder="1" applyProtection="1">
      <protection hidden="1"/>
    </xf>
    <xf numFmtId="0" fontId="18" fillId="4" borderId="9" xfId="30" applyFill="1" applyBorder="1" applyAlignment="1">
      <alignment horizontal="left"/>
    </xf>
    <xf numFmtId="164" fontId="10" fillId="0" borderId="0" xfId="30" quotePrefix="1" applyNumberFormat="1" applyFont="1" applyProtection="1">
      <protection hidden="1"/>
    </xf>
    <xf numFmtId="0" fontId="18" fillId="23" borderId="9" xfId="30" applyFill="1" applyBorder="1" applyAlignment="1">
      <alignment horizontal="left"/>
    </xf>
    <xf numFmtId="0" fontId="18" fillId="24" borderId="9" xfId="30" applyFill="1" applyBorder="1" applyAlignment="1">
      <alignment horizontal="left"/>
    </xf>
    <xf numFmtId="0" fontId="18" fillId="3" borderId="9" xfId="30" applyFill="1" applyBorder="1" applyAlignment="1">
      <alignment horizontal="left"/>
    </xf>
    <xf numFmtId="0" fontId="18" fillId="10" borderId="9" xfId="30" applyFill="1" applyBorder="1" applyAlignment="1">
      <alignment horizontal="left"/>
    </xf>
    <xf numFmtId="0" fontId="18" fillId="25" borderId="9" xfId="30" applyFill="1" applyBorder="1" applyAlignment="1">
      <alignment horizontal="left"/>
    </xf>
    <xf numFmtId="0" fontId="18" fillId="26" borderId="9" xfId="30" applyFill="1" applyBorder="1"/>
    <xf numFmtId="0" fontId="18" fillId="0" borderId="0" xfId="30"/>
    <xf numFmtId="0" fontId="14" fillId="0" borderId="51" xfId="41" applyFont="1" applyBorder="1" applyAlignment="1">
      <alignment horizontal="left" vertical="center"/>
    </xf>
    <xf numFmtId="2" fontId="25" fillId="0" borderId="7" xfId="41" applyNumberFormat="1" applyFont="1" applyBorder="1" applyAlignment="1">
      <alignment horizontal="center"/>
    </xf>
    <xf numFmtId="0" fontId="25" fillId="11" borderId="9" xfId="41" applyFont="1" applyFill="1" applyBorder="1"/>
    <xf numFmtId="1" fontId="25" fillId="16" borderId="8" xfId="38" applyNumberFormat="1" applyFont="1" applyFill="1" applyBorder="1" applyAlignment="1">
      <alignment horizontal="center"/>
    </xf>
    <xf numFmtId="0" fontId="14" fillId="0" borderId="15" xfId="41" applyFont="1" applyBorder="1"/>
    <xf numFmtId="0" fontId="14" fillId="0" borderId="13" xfId="41" applyFont="1" applyBorder="1" applyAlignment="1">
      <alignment horizontal="center"/>
    </xf>
    <xf numFmtId="0" fontId="14" fillId="0" borderId="51" xfId="41" applyFont="1" applyBorder="1" applyAlignment="1">
      <alignment horizontal="center"/>
    </xf>
    <xf numFmtId="0" fontId="14" fillId="0" borderId="4" xfId="14" applyFont="1" applyBorder="1"/>
    <xf numFmtId="165" fontId="10" fillId="0" borderId="0" xfId="20" applyNumberFormat="1" applyFont="1" applyAlignment="1">
      <alignment horizontal="center"/>
    </xf>
    <xf numFmtId="166" fontId="10" fillId="0" borderId="5" xfId="20" applyNumberFormat="1" applyFont="1" applyBorder="1" applyAlignment="1">
      <alignment horizontal="center"/>
    </xf>
    <xf numFmtId="0" fontId="10" fillId="0" borderId="0" xfId="20" applyFont="1" applyAlignment="1">
      <alignment horizontal="center"/>
    </xf>
    <xf numFmtId="168" fontId="10" fillId="0" borderId="5" xfId="43" applyNumberFormat="1" applyFont="1" applyBorder="1" applyAlignment="1">
      <alignment horizontal="centerContinuous"/>
    </xf>
    <xf numFmtId="2" fontId="10" fillId="0" borderId="0" xfId="20" applyNumberFormat="1" applyFont="1" applyAlignment="1">
      <alignment horizontal="center"/>
    </xf>
    <xf numFmtId="1" fontId="10" fillId="0" borderId="0" xfId="20" applyNumberFormat="1" applyFont="1" applyAlignment="1">
      <alignment horizontal="center"/>
    </xf>
    <xf numFmtId="2" fontId="10" fillId="0" borderId="0" xfId="38" applyNumberFormat="1" applyFont="1" applyAlignment="1">
      <alignment horizontal="center"/>
    </xf>
    <xf numFmtId="164" fontId="10" fillId="0" borderId="0" xfId="20" applyNumberFormat="1" applyFont="1" applyAlignment="1">
      <alignment horizontal="center"/>
    </xf>
    <xf numFmtId="166" fontId="14" fillId="0" borderId="7" xfId="14" applyNumberFormat="1" applyFont="1" applyBorder="1" applyAlignment="1">
      <alignment horizontal="left"/>
    </xf>
    <xf numFmtId="1" fontId="10" fillId="0" borderId="7" xfId="20" applyNumberFormat="1" applyFont="1" applyBorder="1" applyAlignment="1">
      <alignment horizontal="center"/>
    </xf>
    <xf numFmtId="165" fontId="10" fillId="0" borderId="8" xfId="20" applyNumberFormat="1" applyFont="1" applyBorder="1" applyAlignment="1">
      <alignment horizontal="center"/>
    </xf>
    <xf numFmtId="2" fontId="10" fillId="0" borderId="0" xfId="38" applyNumberFormat="1" applyFont="1"/>
    <xf numFmtId="0" fontId="12" fillId="0" borderId="0" xfId="41" applyFont="1"/>
    <xf numFmtId="0" fontId="23" fillId="0" borderId="0" xfId="41" applyFont="1"/>
    <xf numFmtId="0" fontId="10" fillId="0" borderId="0" xfId="38" quotePrefix="1" applyFont="1" applyAlignment="1">
      <alignment horizontal="left"/>
    </xf>
    <xf numFmtId="0" fontId="10" fillId="0" borderId="0" xfId="38" applyFont="1" applyAlignment="1">
      <alignment horizontal="left"/>
    </xf>
    <xf numFmtId="0" fontId="10" fillId="0" borderId="0" xfId="41" applyFont="1"/>
    <xf numFmtId="0" fontId="10" fillId="0" borderId="12" xfId="41" applyFont="1" applyBorder="1"/>
    <xf numFmtId="0" fontId="10" fillId="0" borderId="2" xfId="41" applyFont="1" applyBorder="1"/>
    <xf numFmtId="0" fontId="10" fillId="0" borderId="4" xfId="41" applyFont="1" applyBorder="1"/>
    <xf numFmtId="0" fontId="10" fillId="0" borderId="5" xfId="41" applyFont="1" applyBorder="1"/>
    <xf numFmtId="0" fontId="10" fillId="0" borderId="4" xfId="41" applyFont="1" applyBorder="1" applyAlignment="1">
      <alignment horizontal="center"/>
    </xf>
    <xf numFmtId="0" fontId="10" fillId="0" borderId="0" xfId="41" applyFont="1" applyAlignment="1">
      <alignment horizontal="center"/>
    </xf>
    <xf numFmtId="0" fontId="10" fillId="0" borderId="6" xfId="41" applyFont="1" applyBorder="1" applyAlignment="1">
      <alignment horizontal="center"/>
    </xf>
    <xf numFmtId="0" fontId="10" fillId="0" borderId="7" xfId="41" applyFont="1" applyBorder="1" applyAlignment="1">
      <alignment horizontal="center"/>
    </xf>
    <xf numFmtId="0" fontId="14" fillId="0" borderId="4" xfId="41" applyFont="1" applyBorder="1"/>
    <xf numFmtId="1" fontId="10" fillId="0" borderId="0" xfId="41" applyNumberFormat="1" applyFont="1" applyAlignment="1">
      <alignment horizontal="center"/>
    </xf>
    <xf numFmtId="1" fontId="10" fillId="0" borderId="5" xfId="41" applyNumberFormat="1" applyFont="1" applyBorder="1" applyAlignment="1">
      <alignment horizontal="center"/>
    </xf>
    <xf numFmtId="0" fontId="10" fillId="0" borderId="6" xfId="41" applyFont="1" applyBorder="1"/>
    <xf numFmtId="0" fontId="10" fillId="0" borderId="7" xfId="41" applyFont="1" applyBorder="1"/>
    <xf numFmtId="0" fontId="10" fillId="0" borderId="8" xfId="41" applyFont="1" applyBorder="1"/>
    <xf numFmtId="0" fontId="14" fillId="0" borderId="11" xfId="41" applyFont="1" applyBorder="1" applyAlignment="1">
      <alignment horizontal="center"/>
    </xf>
    <xf numFmtId="0" fontId="14" fillId="0" borderId="16" xfId="41" applyFont="1" applyBorder="1" applyAlignment="1">
      <alignment horizontal="center"/>
    </xf>
    <xf numFmtId="2" fontId="49" fillId="0" borderId="5" xfId="41" applyNumberFormat="1" applyFont="1" applyBorder="1" applyAlignment="1">
      <alignment horizontal="center"/>
    </xf>
    <xf numFmtId="2" fontId="49" fillId="0" borderId="0" xfId="41" applyNumberFormat="1" applyFont="1" applyAlignment="1">
      <alignment horizontal="center"/>
    </xf>
    <xf numFmtId="0" fontId="14" fillId="0" borderId="13" xfId="41" applyFont="1" applyBorder="1" applyAlignment="1">
      <alignment horizontal="left"/>
    </xf>
    <xf numFmtId="0" fontId="49" fillId="0" borderId="5" xfId="41" applyFont="1" applyBorder="1" applyAlignment="1">
      <alignment horizontal="center"/>
    </xf>
    <xf numFmtId="0" fontId="14" fillId="0" borderId="13" xfId="41" applyFont="1" applyBorder="1"/>
    <xf numFmtId="164" fontId="49" fillId="0" borderId="5" xfId="41" applyNumberFormat="1" applyFont="1" applyBorder="1" applyAlignment="1">
      <alignment horizontal="center"/>
    </xf>
    <xf numFmtId="164" fontId="49" fillId="0" borderId="0" xfId="41" applyNumberFormat="1" applyFont="1" applyAlignment="1">
      <alignment horizontal="center"/>
    </xf>
    <xf numFmtId="0" fontId="10" fillId="0" borderId="33" xfId="41" applyBorder="1"/>
    <xf numFmtId="0" fontId="10" fillId="0" borderId="2" xfId="41" applyBorder="1"/>
    <xf numFmtId="0" fontId="20" fillId="0" borderId="2" xfId="41" applyFont="1" applyBorder="1"/>
    <xf numFmtId="0" fontId="23" fillId="0" borderId="0" xfId="41" applyFont="1" applyAlignment="1">
      <alignment horizontal="center"/>
    </xf>
    <xf numFmtId="0" fontId="10" fillId="0" borderId="0" xfId="41" applyAlignment="1">
      <alignment horizontal="center"/>
    </xf>
    <xf numFmtId="0" fontId="23" fillId="0" borderId="5" xfId="41" applyFont="1" applyBorder="1" applyAlignment="1">
      <alignment horizontal="center"/>
    </xf>
    <xf numFmtId="0" fontId="23" fillId="0" borderId="4" xfId="41" applyFont="1" applyBorder="1" applyAlignment="1">
      <alignment horizontal="center"/>
    </xf>
    <xf numFmtId="0" fontId="10" fillId="0" borderId="33" xfId="41" applyBorder="1" applyAlignment="1">
      <alignment horizontal="center"/>
    </xf>
    <xf numFmtId="0" fontId="10" fillId="0" borderId="12" xfId="41" applyBorder="1" applyAlignment="1">
      <alignment horizontal="center"/>
    </xf>
    <xf numFmtId="0" fontId="14" fillId="0" borderId="2" xfId="41" applyFont="1" applyBorder="1"/>
    <xf numFmtId="1" fontId="49" fillId="0" borderId="5" xfId="41" applyNumberFormat="1" applyFont="1" applyBorder="1" applyAlignment="1">
      <alignment horizontal="center"/>
    </xf>
    <xf numFmtId="1" fontId="49" fillId="0" borderId="0" xfId="41" applyNumberFormat="1" applyFont="1" applyAlignment="1">
      <alignment horizontal="center"/>
    </xf>
    <xf numFmtId="164" fontId="49" fillId="0" borderId="0" xfId="41" applyNumberFormat="1" applyFont="1"/>
    <xf numFmtId="1" fontId="49" fillId="0" borderId="0" xfId="41" applyNumberFormat="1" applyFont="1"/>
    <xf numFmtId="0" fontId="10" fillId="0" borderId="5" xfId="41" applyBorder="1"/>
    <xf numFmtId="2" fontId="49" fillId="0" borderId="0" xfId="41" applyNumberFormat="1" applyFont="1"/>
    <xf numFmtId="0" fontId="10" fillId="0" borderId="0" xfId="41" quotePrefix="1" applyAlignment="1">
      <alignment horizontal="left"/>
    </xf>
    <xf numFmtId="0" fontId="10" fillId="0" borderId="8" xfId="41" applyBorder="1"/>
    <xf numFmtId="0" fontId="10" fillId="0" borderId="6" xfId="41" applyBorder="1"/>
    <xf numFmtId="0" fontId="10" fillId="0" borderId="14" xfId="41" applyBorder="1"/>
    <xf numFmtId="165" fontId="10" fillId="0" borderId="5" xfId="38" applyNumberFormat="1" applyFont="1" applyBorder="1" applyAlignment="1">
      <alignment horizontal="center"/>
    </xf>
    <xf numFmtId="165" fontId="10" fillId="5" borderId="4" xfId="38" applyNumberFormat="1" applyFont="1" applyFill="1" applyBorder="1" applyAlignment="1">
      <alignment horizontal="center"/>
    </xf>
    <xf numFmtId="0" fontId="14" fillId="0" borderId="13" xfId="38" applyFont="1" applyBorder="1" applyAlignment="1">
      <alignment horizontal="left"/>
    </xf>
    <xf numFmtId="165" fontId="10" fillId="0" borderId="4" xfId="38" applyNumberFormat="1" applyFont="1" applyBorder="1" applyAlignment="1">
      <alignment horizontal="center"/>
    </xf>
    <xf numFmtId="169" fontId="49" fillId="0" borderId="0" xfId="41" applyNumberFormat="1" applyFont="1" applyAlignment="1">
      <alignment horizontal="center"/>
    </xf>
    <xf numFmtId="165" fontId="49" fillId="0" borderId="4" xfId="41" applyNumberFormat="1" applyFont="1" applyBorder="1" applyAlignment="1">
      <alignment horizontal="center"/>
    </xf>
    <xf numFmtId="166" fontId="49" fillId="0" borderId="0" xfId="41" applyNumberFormat="1" applyFont="1" applyAlignment="1">
      <alignment horizontal="center"/>
    </xf>
    <xf numFmtId="165" fontId="10" fillId="0" borderId="5" xfId="41" applyNumberFormat="1" applyBorder="1" applyAlignment="1">
      <alignment horizontal="center"/>
    </xf>
    <xf numFmtId="165" fontId="10" fillId="0" borderId="0" xfId="41" applyNumberFormat="1" applyAlignment="1">
      <alignment horizontal="center"/>
    </xf>
    <xf numFmtId="0" fontId="24" fillId="0" borderId="0" xfId="41" applyFont="1"/>
    <xf numFmtId="0" fontId="24" fillId="0" borderId="12" xfId="41" applyFont="1" applyBorder="1"/>
    <xf numFmtId="0" fontId="14" fillId="0" borderId="0" xfId="41" applyFont="1" applyAlignment="1">
      <alignment horizontal="center"/>
    </xf>
    <xf numFmtId="0" fontId="10" fillId="0" borderId="9" xfId="41" applyBorder="1"/>
    <xf numFmtId="0" fontId="10" fillId="0" borderId="0" xfId="41" applyAlignment="1">
      <alignment horizontal="left"/>
    </xf>
    <xf numFmtId="165" fontId="10" fillId="0" borderId="14" xfId="41" applyNumberFormat="1" applyBorder="1" applyAlignment="1">
      <alignment horizontal="center"/>
    </xf>
    <xf numFmtId="165" fontId="10" fillId="0" borderId="8" xfId="41" applyNumberFormat="1" applyBorder="1" applyAlignment="1">
      <alignment horizontal="center"/>
    </xf>
    <xf numFmtId="165" fontId="10" fillId="0" borderId="6" xfId="41" applyNumberFormat="1" applyBorder="1" applyAlignment="1">
      <alignment horizontal="center"/>
    </xf>
    <xf numFmtId="0" fontId="14" fillId="0" borderId="6" xfId="41" quotePrefix="1" applyFont="1" applyBorder="1" applyAlignment="1">
      <alignment horizontal="left"/>
    </xf>
    <xf numFmtId="165" fontId="10" fillId="0" borderId="13" xfId="41" applyNumberFormat="1" applyBorder="1" applyAlignment="1">
      <alignment horizontal="center"/>
    </xf>
    <xf numFmtId="165" fontId="10" fillId="0" borderId="4" xfId="41" applyNumberFormat="1" applyBorder="1" applyAlignment="1">
      <alignment horizontal="center"/>
    </xf>
    <xf numFmtId="0" fontId="14" fillId="0" borderId="4" xfId="41" quotePrefix="1" applyFont="1" applyBorder="1" applyAlignment="1">
      <alignment horizontal="left"/>
    </xf>
    <xf numFmtId="0" fontId="14" fillId="0" borderId="0" xfId="41" applyFont="1" applyAlignment="1">
      <alignment horizontal="left"/>
    </xf>
    <xf numFmtId="171" fontId="10" fillId="0" borderId="4" xfId="41" applyNumberFormat="1" applyBorder="1"/>
    <xf numFmtId="0" fontId="20" fillId="0" borderId="4" xfId="41" applyFont="1" applyBorder="1"/>
    <xf numFmtId="0" fontId="20" fillId="0" borderId="14" xfId="41" applyFont="1" applyBorder="1"/>
    <xf numFmtId="0" fontId="14" fillId="0" borderId="5" xfId="41" applyFont="1" applyBorder="1" applyAlignment="1">
      <alignment horizontal="center"/>
    </xf>
    <xf numFmtId="0" fontId="10" fillId="0" borderId="13" xfId="17" applyFont="1" applyBorder="1" applyAlignment="1">
      <alignment horizontal="center"/>
    </xf>
    <xf numFmtId="0" fontId="10" fillId="0" borderId="15" xfId="17" applyFont="1" applyBorder="1" applyAlignment="1">
      <alignment horizontal="center"/>
    </xf>
    <xf numFmtId="0" fontId="14" fillId="0" borderId="15" xfId="41" applyFont="1" applyBorder="1" applyAlignment="1">
      <alignment horizontal="center"/>
    </xf>
    <xf numFmtId="172" fontId="16" fillId="0" borderId="8" xfId="25" applyNumberFormat="1" applyBorder="1" applyAlignment="1">
      <alignment horizontal="center"/>
    </xf>
    <xf numFmtId="0" fontId="15" fillId="0" borderId="6" xfId="26" applyFont="1" applyBorder="1" applyAlignment="1">
      <alignment horizontal="left"/>
    </xf>
    <xf numFmtId="172" fontId="16" fillId="0" borderId="5" xfId="25" applyNumberFormat="1" applyBorder="1" applyAlignment="1">
      <alignment horizontal="center"/>
    </xf>
    <xf numFmtId="0" fontId="15" fillId="0" borderId="4" xfId="26" applyFont="1" applyBorder="1" applyAlignment="1">
      <alignment horizontal="left"/>
    </xf>
    <xf numFmtId="0" fontId="16" fillId="0" borderId="16" xfId="25" applyBorder="1"/>
    <xf numFmtId="0" fontId="10" fillId="0" borderId="8" xfId="17" applyFont="1" applyBorder="1" applyAlignment="1">
      <alignment horizontal="center"/>
    </xf>
    <xf numFmtId="165" fontId="10" fillId="0" borderId="7" xfId="17" applyNumberFormat="1" applyFont="1" applyBorder="1" applyAlignment="1">
      <alignment horizontal="center"/>
    </xf>
    <xf numFmtId="165" fontId="10" fillId="0" borderId="6" xfId="17" applyNumberFormat="1" applyFont="1" applyBorder="1" applyAlignment="1">
      <alignment horizontal="center"/>
    </xf>
    <xf numFmtId="0" fontId="10" fillId="0" borderId="5" xfId="17" applyFont="1" applyBorder="1" applyAlignment="1">
      <alignment horizontal="center"/>
    </xf>
    <xf numFmtId="165" fontId="10" fillId="0" borderId="0" xfId="17" applyNumberFormat="1" applyFont="1" applyAlignment="1">
      <alignment horizontal="center"/>
    </xf>
    <xf numFmtId="165" fontId="10" fillId="0" borderId="4" xfId="17" applyNumberFormat="1" applyFont="1" applyBorder="1" applyAlignment="1">
      <alignment horizontal="center"/>
    </xf>
    <xf numFmtId="0" fontId="10" fillId="0" borderId="33" xfId="17" applyFont="1" applyBorder="1" applyAlignment="1">
      <alignment horizontal="center"/>
    </xf>
    <xf numFmtId="2" fontId="10" fillId="0" borderId="2" xfId="17" applyNumberFormat="1" applyFont="1" applyBorder="1" applyAlignment="1">
      <alignment horizontal="center"/>
    </xf>
    <xf numFmtId="2" fontId="10" fillId="0" borderId="12" xfId="17" applyNumberFormat="1" applyFont="1" applyBorder="1" applyAlignment="1">
      <alignment horizontal="center"/>
    </xf>
    <xf numFmtId="0" fontId="10" fillId="0" borderId="2" xfId="17" applyFont="1" applyBorder="1"/>
    <xf numFmtId="0" fontId="20" fillId="0" borderId="2" xfId="17" quotePrefix="1" applyFont="1" applyBorder="1" applyAlignment="1">
      <alignment horizontal="left"/>
    </xf>
    <xf numFmtId="0" fontId="10" fillId="0" borderId="5" xfId="17" quotePrefix="1" applyFont="1" applyBorder="1" applyAlignment="1">
      <alignment horizontal="center"/>
    </xf>
    <xf numFmtId="0" fontId="14" fillId="0" borderId="14" xfId="17" applyFont="1" applyBorder="1" applyAlignment="1">
      <alignment horizontal="center"/>
    </xf>
    <xf numFmtId="0" fontId="10" fillId="0" borderId="6" xfId="17" applyFont="1" applyBorder="1" applyAlignment="1">
      <alignment horizontal="center"/>
    </xf>
    <xf numFmtId="0" fontId="10" fillId="0" borderId="4" xfId="17" applyFont="1" applyBorder="1"/>
    <xf numFmtId="0" fontId="10" fillId="0" borderId="13" xfId="17" quotePrefix="1" applyFont="1" applyBorder="1" applyAlignment="1">
      <alignment horizontal="center"/>
    </xf>
    <xf numFmtId="0" fontId="14" fillId="0" borderId="13" xfId="17" applyFont="1" applyBorder="1" applyAlignment="1">
      <alignment horizontal="center"/>
    </xf>
    <xf numFmtId="0" fontId="10" fillId="0" borderId="12" xfId="17" applyFont="1" applyBorder="1" applyAlignment="1">
      <alignment horizontal="center"/>
    </xf>
    <xf numFmtId="0" fontId="12" fillId="0" borderId="13" xfId="17" applyFont="1" applyBorder="1" applyAlignment="1">
      <alignment horizontal="center"/>
    </xf>
    <xf numFmtId="0" fontId="14" fillId="0" borderId="15" xfId="17" quotePrefix="1" applyFont="1" applyBorder="1" applyAlignment="1">
      <alignment horizontal="center"/>
    </xf>
    <xf numFmtId="0" fontId="14" fillId="0" borderId="16" xfId="17" applyFont="1" applyBorder="1" applyAlignment="1">
      <alignment horizontal="center"/>
    </xf>
    <xf numFmtId="0" fontId="12" fillId="0" borderId="33" xfId="17" applyFont="1" applyBorder="1" applyAlignment="1">
      <alignment horizontal="center"/>
    </xf>
    <xf numFmtId="0" fontId="12" fillId="0" borderId="11" xfId="17" applyFont="1" applyBorder="1" applyAlignment="1">
      <alignment horizontal="left"/>
    </xf>
    <xf numFmtId="0" fontId="12" fillId="0" borderId="16" xfId="17" applyFont="1" applyBorder="1" applyAlignment="1">
      <alignment horizontal="left"/>
    </xf>
    <xf numFmtId="1" fontId="10" fillId="0" borderId="0" xfId="41" applyNumberFormat="1"/>
    <xf numFmtId="1" fontId="10" fillId="0" borderId="0" xfId="41" applyNumberFormat="1" applyAlignment="1">
      <alignment horizontal="center"/>
    </xf>
    <xf numFmtId="0" fontId="14" fillId="0" borderId="0" xfId="41" applyFont="1"/>
    <xf numFmtId="2" fontId="49" fillId="0" borderId="7" xfId="14" applyNumberFormat="1" applyFont="1" applyBorder="1" applyAlignment="1">
      <alignment horizontal="center"/>
    </xf>
    <xf numFmtId="164" fontId="49" fillId="0" borderId="5" xfId="14" applyNumberFormat="1" applyFont="1" applyBorder="1" applyAlignment="1">
      <alignment horizontal="center"/>
    </xf>
    <xf numFmtId="164" fontId="49" fillId="0" borderId="0" xfId="14" applyNumberFormat="1" applyFont="1" applyAlignment="1">
      <alignment horizontal="center"/>
    </xf>
    <xf numFmtId="164" fontId="49" fillId="0" borderId="4" xfId="14" applyNumberFormat="1" applyFont="1" applyBorder="1" applyAlignment="1">
      <alignment horizontal="center"/>
    </xf>
    <xf numFmtId="0" fontId="10" fillId="0" borderId="8" xfId="14" applyBorder="1" applyAlignment="1">
      <alignment horizontal="center"/>
    </xf>
    <xf numFmtId="0" fontId="10" fillId="0" borderId="7" xfId="14" applyBorder="1" applyAlignment="1">
      <alignment horizontal="center"/>
    </xf>
    <xf numFmtId="0" fontId="10" fillId="0" borderId="6" xfId="14" applyBorder="1" applyAlignment="1">
      <alignment horizontal="center"/>
    </xf>
    <xf numFmtId="0" fontId="61" fillId="0" borderId="0" xfId="32" applyFont="1"/>
    <xf numFmtId="164" fontId="10" fillId="0" borderId="0" xfId="41" applyNumberFormat="1" applyAlignment="1">
      <alignment horizontal="center"/>
    </xf>
    <xf numFmtId="0" fontId="20" fillId="0" borderId="0" xfId="41" applyFont="1" applyAlignment="1">
      <alignment horizontal="left"/>
    </xf>
    <xf numFmtId="0" fontId="14" fillId="0" borderId="0" xfId="9" applyFont="1" applyAlignment="1">
      <alignment horizontal="center"/>
    </xf>
    <xf numFmtId="0" fontId="10" fillId="0" borderId="0" xfId="9"/>
    <xf numFmtId="164" fontId="10" fillId="0" borderId="0" xfId="9" applyNumberFormat="1"/>
    <xf numFmtId="0" fontId="20" fillId="0" borderId="0" xfId="41" quotePrefix="1" applyFont="1"/>
    <xf numFmtId="0" fontId="14" fillId="0" borderId="0" xfId="9" applyFont="1"/>
    <xf numFmtId="2" fontId="10" fillId="0" borderId="0" xfId="41" applyNumberFormat="1"/>
    <xf numFmtId="2" fontId="10" fillId="0" borderId="0" xfId="9" applyNumberFormat="1"/>
    <xf numFmtId="0" fontId="37" fillId="0" borderId="0" xfId="41" applyFont="1"/>
    <xf numFmtId="164" fontId="10" fillId="0" borderId="0" xfId="41" applyNumberFormat="1"/>
    <xf numFmtId="0" fontId="10" fillId="0" borderId="0" xfId="9" applyAlignment="1">
      <alignment horizontal="center"/>
    </xf>
    <xf numFmtId="0" fontId="10" fillId="0" borderId="8" xfId="41" applyBorder="1" applyAlignment="1">
      <alignment horizontal="center" vertical="center"/>
    </xf>
    <xf numFmtId="0" fontId="10" fillId="0" borderId="7" xfId="41" applyBorder="1" applyAlignment="1">
      <alignment horizontal="center"/>
    </xf>
    <xf numFmtId="0" fontId="10" fillId="0" borderId="6" xfId="41" applyBorder="1" applyAlignment="1">
      <alignment horizontal="center" vertical="center"/>
    </xf>
    <xf numFmtId="0" fontId="10" fillId="0" borderId="2" xfId="41" applyBorder="1" applyAlignment="1">
      <alignment horizontal="center"/>
    </xf>
    <xf numFmtId="0" fontId="10" fillId="0" borderId="7" xfId="41" applyBorder="1"/>
    <xf numFmtId="0" fontId="10" fillId="0" borderId="13" xfId="38" applyFont="1" applyBorder="1" applyAlignment="1">
      <alignment horizontal="left"/>
    </xf>
    <xf numFmtId="2" fontId="10" fillId="0" borderId="5" xfId="41" applyNumberFormat="1" applyBorder="1" applyAlignment="1">
      <alignment horizontal="center"/>
    </xf>
    <xf numFmtId="1" fontId="10" fillId="0" borderId="5" xfId="41" applyNumberFormat="1" applyBorder="1" applyAlignment="1">
      <alignment horizontal="center"/>
    </xf>
    <xf numFmtId="165" fontId="49" fillId="0" borderId="0" xfId="41" applyNumberFormat="1" applyFont="1" applyAlignment="1">
      <alignment horizontal="center"/>
    </xf>
    <xf numFmtId="165" fontId="24" fillId="0" borderId="0" xfId="41" applyNumberFormat="1" applyFont="1" applyAlignment="1">
      <alignment horizontal="left"/>
    </xf>
    <xf numFmtId="166" fontId="10" fillId="0" borderId="0" xfId="41" applyNumberFormat="1" applyAlignment="1">
      <alignment horizontal="center"/>
    </xf>
    <xf numFmtId="0" fontId="24" fillId="0" borderId="2" xfId="41" applyFont="1" applyBorder="1"/>
    <xf numFmtId="0" fontId="14" fillId="0" borderId="33" xfId="41" applyFont="1" applyBorder="1"/>
    <xf numFmtId="0" fontId="14" fillId="0" borderId="12" xfId="41" applyFont="1" applyBorder="1" applyAlignment="1">
      <alignment horizontal="center"/>
    </xf>
    <xf numFmtId="0" fontId="14" fillId="0" borderId="12" xfId="41" applyFont="1" applyBorder="1"/>
    <xf numFmtId="0" fontId="20" fillId="0" borderId="12" xfId="41" applyFont="1" applyBorder="1"/>
    <xf numFmtId="0" fontId="20" fillId="0" borderId="6" xfId="41" applyFont="1" applyBorder="1"/>
    <xf numFmtId="0" fontId="104" fillId="0" borderId="0" xfId="10" applyFont="1" applyAlignment="1">
      <alignment vertical="center" wrapText="1"/>
    </xf>
    <xf numFmtId="0" fontId="104" fillId="0" borderId="14" xfId="10" applyFont="1" applyBorder="1" applyAlignment="1">
      <alignment horizontal="center" vertical="center" wrapText="1"/>
    </xf>
    <xf numFmtId="172" fontId="10" fillId="0" borderId="7" xfId="25" applyNumberFormat="1" applyFont="1" applyBorder="1" applyAlignment="1">
      <alignment horizontal="center"/>
    </xf>
    <xf numFmtId="0" fontId="15" fillId="0" borderId="14" xfId="26" applyFont="1" applyBorder="1" applyAlignment="1">
      <alignment horizontal="left" wrapText="1"/>
    </xf>
    <xf numFmtId="0" fontId="104" fillId="0" borderId="13" xfId="10" applyFont="1" applyBorder="1" applyAlignment="1">
      <alignment horizontal="center" vertical="center" wrapText="1"/>
    </xf>
    <xf numFmtId="172" fontId="10" fillId="0" borderId="0" xfId="25" applyNumberFormat="1" applyFont="1" applyAlignment="1">
      <alignment horizontal="center"/>
    </xf>
    <xf numFmtId="0" fontId="15" fillId="0" borderId="13" xfId="26" applyFont="1" applyBorder="1" applyAlignment="1">
      <alignment horizontal="left" wrapText="1"/>
    </xf>
    <xf numFmtId="0" fontId="104" fillId="0" borderId="15" xfId="10" applyFont="1" applyBorder="1" applyAlignment="1">
      <alignment horizontal="center" vertical="center" wrapText="1"/>
    </xf>
    <xf numFmtId="0" fontId="10" fillId="0" borderId="0" xfId="25" quotePrefix="1" applyFont="1" applyAlignment="1">
      <alignment horizontal="center"/>
    </xf>
    <xf numFmtId="0" fontId="14" fillId="0" borderId="13" xfId="25" applyFont="1" applyBorder="1"/>
    <xf numFmtId="0" fontId="14" fillId="0" borderId="11" xfId="25" quotePrefix="1" applyFont="1" applyBorder="1" applyAlignment="1">
      <alignment horizontal="center" vertical="center"/>
    </xf>
    <xf numFmtId="0" fontId="14" fillId="0" borderId="9" xfId="25" quotePrefix="1" applyFont="1" applyBorder="1" applyAlignment="1">
      <alignment horizontal="center" wrapText="1"/>
    </xf>
    <xf numFmtId="0" fontId="14" fillId="0" borderId="9" xfId="25" applyFont="1" applyBorder="1" applyAlignment="1">
      <alignment horizontal="center" vertical="center"/>
    </xf>
    <xf numFmtId="165" fontId="10" fillId="0" borderId="14" xfId="17" applyNumberFormat="1" applyFont="1" applyBorder="1" applyAlignment="1">
      <alignment horizontal="center"/>
    </xf>
    <xf numFmtId="165" fontId="10" fillId="0" borderId="13" xfId="17" applyNumberFormat="1" applyFont="1" applyBorder="1" applyAlignment="1">
      <alignment horizontal="center"/>
    </xf>
    <xf numFmtId="2" fontId="10" fillId="0" borderId="15" xfId="17" applyNumberFormat="1" applyFont="1" applyBorder="1" applyAlignment="1">
      <alignment horizontal="center"/>
    </xf>
    <xf numFmtId="0" fontId="20" fillId="0" borderId="15" xfId="17" quotePrefix="1" applyFont="1" applyBorder="1" applyAlignment="1">
      <alignment horizontal="left"/>
    </xf>
    <xf numFmtId="0" fontId="10" fillId="0" borderId="14" xfId="17" applyFont="1" applyBorder="1"/>
    <xf numFmtId="0" fontId="37" fillId="0" borderId="0" xfId="41" applyFont="1" applyAlignment="1">
      <alignment horizontal="center"/>
    </xf>
    <xf numFmtId="0" fontId="42" fillId="0" borderId="8" xfId="27" applyFont="1" applyBorder="1"/>
    <xf numFmtId="0" fontId="42" fillId="0" borderId="7" xfId="27" applyFont="1" applyBorder="1"/>
    <xf numFmtId="0" fontId="42" fillId="0" borderId="6" xfId="27" applyFont="1" applyBorder="1"/>
    <xf numFmtId="0" fontId="42" fillId="0" borderId="0" xfId="27" applyFont="1" applyAlignment="1">
      <alignment horizontal="center" vertical="center" wrapText="1"/>
    </xf>
    <xf numFmtId="0" fontId="65" fillId="0" borderId="0" xfId="27" applyFont="1" applyAlignment="1">
      <alignment horizontal="center" vertical="center" wrapText="1"/>
    </xf>
    <xf numFmtId="0" fontId="65" fillId="0" borderId="8" xfId="27" applyFont="1" applyBorder="1" applyAlignment="1">
      <alignment horizontal="center" vertical="center"/>
    </xf>
    <xf numFmtId="0" fontId="65" fillId="0" borderId="6" xfId="27" applyFont="1" applyBorder="1" applyAlignment="1">
      <alignment horizontal="center" vertical="center"/>
    </xf>
    <xf numFmtId="0" fontId="65" fillId="0" borderId="6" xfId="27" applyFont="1" applyBorder="1" applyAlignment="1">
      <alignment vertical="center"/>
    </xf>
    <xf numFmtId="0" fontId="65" fillId="0" borderId="0" xfId="27" applyFont="1" applyAlignment="1">
      <alignment horizontal="center" vertical="center"/>
    </xf>
    <xf numFmtId="0" fontId="12" fillId="0" borderId="0" xfId="27" applyFont="1" applyAlignment="1">
      <alignment horizontal="center" vertical="center"/>
    </xf>
    <xf numFmtId="0" fontId="42" fillId="0" borderId="6" xfId="27" applyFont="1" applyBorder="1" applyAlignment="1">
      <alignment horizontal="left"/>
    </xf>
    <xf numFmtId="0" fontId="61" fillId="0" borderId="28" xfId="36" applyFont="1" applyBorder="1" applyAlignment="1">
      <alignment horizontal="center" wrapText="1"/>
    </xf>
    <xf numFmtId="0" fontId="0" fillId="31" borderId="0" xfId="0" quotePrefix="1" applyFill="1"/>
    <xf numFmtId="0" fontId="0" fillId="27" borderId="0" xfId="0" quotePrefix="1" applyFill="1"/>
    <xf numFmtId="0" fontId="105" fillId="0" borderId="0" xfId="6" applyFont="1"/>
    <xf numFmtId="0" fontId="82" fillId="0" borderId="0" xfId="6" applyFont="1"/>
    <xf numFmtId="0" fontId="10" fillId="0" borderId="0" xfId="6" applyFont="1" applyBorder="1"/>
    <xf numFmtId="0" fontId="10" fillId="0" borderId="0" xfId="6" applyFont="1" applyFill="1" applyBorder="1"/>
    <xf numFmtId="164" fontId="10" fillId="4" borderId="0" xfId="6" applyNumberFormat="1" applyFont="1" applyFill="1" applyBorder="1"/>
    <xf numFmtId="0" fontId="10" fillId="4" borderId="0" xfId="6" applyFont="1" applyFill="1" applyBorder="1"/>
    <xf numFmtId="0" fontId="98" fillId="0" borderId="0" xfId="6" applyFont="1" applyBorder="1"/>
    <xf numFmtId="175" fontId="1" fillId="0" borderId="0" xfId="39" applyNumberFormat="1"/>
    <xf numFmtId="2" fontId="10" fillId="0" borderId="4" xfId="38" applyNumberFormat="1" applyFont="1" applyBorder="1" applyAlignment="1">
      <alignment horizontal="center"/>
    </xf>
    <xf numFmtId="0" fontId="106" fillId="0" borderId="51" xfId="0" applyFont="1" applyBorder="1" applyAlignment="1">
      <alignment horizontal="center"/>
    </xf>
    <xf numFmtId="0" fontId="107" fillId="0" borderId="4" xfId="0" applyFont="1" applyBorder="1" applyAlignment="1">
      <alignment horizontal="left"/>
    </xf>
    <xf numFmtId="0" fontId="108" fillId="0" borderId="4" xfId="44" applyFont="1" applyBorder="1" applyAlignment="1">
      <alignment horizontal="left"/>
    </xf>
    <xf numFmtId="0" fontId="107" fillId="0" borderId="6" xfId="0" applyFont="1" applyBorder="1" applyAlignment="1">
      <alignment horizontal="left"/>
    </xf>
    <xf numFmtId="2" fontId="109" fillId="0" borderId="0" xfId="2" quotePrefix="1" applyNumberFormat="1" applyFont="1" applyFill="1" applyAlignment="1" applyProtection="1">
      <alignment horizontal="left"/>
    </xf>
    <xf numFmtId="2" fontId="109" fillId="0" borderId="0" xfId="2" applyNumberFormat="1" applyFont="1" applyFill="1" applyAlignment="1" applyProtection="1">
      <alignment horizontal="left"/>
    </xf>
    <xf numFmtId="11" fontId="107" fillId="0" borderId="0" xfId="0" applyNumberFormat="1" applyFont="1"/>
    <xf numFmtId="11" fontId="107" fillId="0" borderId="5" xfId="0" applyNumberFormat="1" applyFont="1" applyBorder="1"/>
    <xf numFmtId="0" fontId="82" fillId="0" borderId="0" xfId="0" applyFont="1"/>
    <xf numFmtId="0" fontId="82" fillId="0" borderId="7" xfId="0" applyFont="1" applyBorder="1"/>
    <xf numFmtId="0" fontId="82" fillId="0" borderId="8" xfId="0" applyFont="1" applyBorder="1"/>
    <xf numFmtId="2" fontId="10" fillId="41" borderId="13" xfId="30" applyNumberFormat="1" applyFont="1" applyFill="1" applyBorder="1" applyAlignment="1">
      <alignment horizontal="center"/>
    </xf>
    <xf numFmtId="2" fontId="25" fillId="0" borderId="51" xfId="30" applyNumberFormat="1" applyFont="1" applyFill="1" applyBorder="1" applyAlignment="1">
      <alignment horizontal="center"/>
    </xf>
    <xf numFmtId="0" fontId="10" fillId="41" borderId="9" xfId="41" applyFill="1" applyBorder="1"/>
    <xf numFmtId="0" fontId="110" fillId="0" borderId="0" xfId="6" applyFont="1"/>
    <xf numFmtId="1" fontId="27" fillId="0" borderId="0" xfId="27" applyNumberFormat="1" applyFont="1" applyAlignment="1">
      <alignment horizontal="center"/>
    </xf>
    <xf numFmtId="167" fontId="27" fillId="0" borderId="0" xfId="27" applyNumberFormat="1" applyFont="1" applyAlignment="1">
      <alignment horizontal="center"/>
    </xf>
    <xf numFmtId="174" fontId="27" fillId="0" borderId="0" xfId="27" applyNumberFormat="1" applyFont="1" applyAlignment="1">
      <alignment horizontal="center"/>
    </xf>
    <xf numFmtId="167" fontId="27" fillId="0" borderId="0" xfId="29" applyNumberFormat="1" applyFont="1" applyAlignment="1">
      <alignment horizontal="center"/>
    </xf>
    <xf numFmtId="174" fontId="27" fillId="0" borderId="0" xfId="29" applyNumberFormat="1" applyFont="1" applyAlignment="1">
      <alignment horizontal="center"/>
    </xf>
    <xf numFmtId="0" fontId="17" fillId="43" borderId="13" xfId="47" applyFont="1" applyBorder="1" applyAlignment="1">
      <alignment horizontal="center"/>
    </xf>
    <xf numFmtId="0" fontId="17" fillId="43" borderId="5" xfId="47" applyFont="1" applyBorder="1"/>
    <xf numFmtId="0" fontId="17" fillId="43" borderId="0" xfId="47" applyFont="1" applyBorder="1"/>
    <xf numFmtId="0" fontId="17" fillId="43" borderId="4" xfId="47" applyFont="1" applyBorder="1"/>
    <xf numFmtId="167" fontId="0" fillId="0" borderId="0" xfId="0" applyNumberFormat="1" applyAlignment="1">
      <alignment horizontal="center"/>
    </xf>
    <xf numFmtId="174" fontId="0" fillId="0" borderId="0" xfId="0" applyNumberFormat="1" applyAlignment="1">
      <alignment horizontal="center"/>
    </xf>
    <xf numFmtId="0" fontId="17" fillId="42" borderId="5" xfId="48" applyFont="1" applyBorder="1"/>
    <xf numFmtId="0" fontId="17" fillId="42" borderId="0" xfId="48" applyFont="1" applyBorder="1"/>
    <xf numFmtId="0" fontId="17" fillId="42" borderId="4" xfId="48" applyFont="1" applyBorder="1"/>
    <xf numFmtId="0" fontId="17" fillId="47" borderId="5" xfId="49" applyFont="1" applyBorder="1"/>
    <xf numFmtId="0" fontId="17" fillId="47" borderId="0" xfId="49" applyFont="1" applyBorder="1"/>
    <xf numFmtId="0" fontId="17" fillId="47" borderId="4" xfId="49" applyFont="1" applyBorder="1"/>
    <xf numFmtId="0" fontId="17" fillId="45" borderId="5" xfId="50" applyFont="1" applyBorder="1"/>
    <xf numFmtId="0" fontId="17" fillId="45" borderId="0" xfId="50" applyFont="1" applyBorder="1"/>
    <xf numFmtId="0" fontId="17" fillId="45" borderId="4" xfId="50" applyFont="1" applyBorder="1"/>
    <xf numFmtId="0" fontId="17" fillId="50" borderId="13" xfId="10" applyFont="1" applyFill="1" applyBorder="1" applyAlignment="1">
      <alignment horizontal="center"/>
    </xf>
    <xf numFmtId="0" fontId="17" fillId="50" borderId="5" xfId="10" applyFont="1" applyFill="1" applyBorder="1"/>
    <xf numFmtId="0" fontId="17" fillId="50" borderId="0" xfId="10" applyFont="1" applyFill="1"/>
    <xf numFmtId="0" fontId="17" fillId="50" borderId="4" xfId="10" applyFont="1" applyFill="1" applyBorder="1"/>
    <xf numFmtId="0" fontId="17" fillId="50" borderId="13" xfId="10" applyFont="1" applyFill="1" applyBorder="1"/>
    <xf numFmtId="0" fontId="17" fillId="49" borderId="13" xfId="51" applyFont="1" applyBorder="1" applyAlignment="1">
      <alignment horizontal="center"/>
    </xf>
    <xf numFmtId="0" fontId="17" fillId="49" borderId="5" xfId="51" applyFont="1" applyBorder="1"/>
    <xf numFmtId="0" fontId="17" fillId="49" borderId="0" xfId="51" applyFont="1" applyBorder="1"/>
    <xf numFmtId="0" fontId="17" fillId="49" borderId="4" xfId="51" applyFont="1" applyBorder="1"/>
    <xf numFmtId="0" fontId="17" fillId="48" borderId="13" xfId="52" applyFont="1" applyBorder="1" applyAlignment="1">
      <alignment horizontal="center"/>
    </xf>
    <xf numFmtId="167" fontId="27" fillId="0" borderId="0" xfId="28" applyNumberFormat="1" applyFont="1" applyAlignment="1">
      <alignment horizontal="center"/>
    </xf>
    <xf numFmtId="174" fontId="27" fillId="0" borderId="0" xfId="28" applyNumberFormat="1" applyFont="1" applyAlignment="1">
      <alignment horizontal="center"/>
    </xf>
    <xf numFmtId="1" fontId="99" fillId="0" borderId="0" xfId="12" applyNumberFormat="1" applyFont="1" applyAlignment="1">
      <alignment horizontal="center"/>
    </xf>
    <xf numFmtId="1" fontId="27" fillId="0" borderId="0" xfId="0" applyNumberFormat="1" applyFont="1" applyAlignment="1">
      <alignment horizontal="center"/>
    </xf>
    <xf numFmtId="1" fontId="27" fillId="0" borderId="0" xfId="12" applyNumberFormat="1" applyFont="1" applyAlignment="1">
      <alignment horizontal="center"/>
    </xf>
    <xf numFmtId="0" fontId="17" fillId="33" borderId="0" xfId="27" applyFont="1" applyFill="1"/>
    <xf numFmtId="0" fontId="98" fillId="0" borderId="4" xfId="11" applyFont="1" applyBorder="1"/>
    <xf numFmtId="0" fontId="98" fillId="0" borderId="0" xfId="11" applyFont="1"/>
    <xf numFmtId="0" fontId="28" fillId="0" borderId="4" xfId="28" applyFont="1" applyBorder="1"/>
    <xf numFmtId="0" fontId="98" fillId="0" borderId="2" xfId="27" applyFont="1" applyBorder="1"/>
    <xf numFmtId="0" fontId="17" fillId="0" borderId="4" xfId="11" applyFont="1" applyBorder="1"/>
    <xf numFmtId="0" fontId="28" fillId="0" borderId="2" xfId="11" applyFont="1" applyBorder="1"/>
    <xf numFmtId="0" fontId="111" fillId="52" borderId="0" xfId="0" applyFont="1" applyFill="1" applyAlignment="1">
      <alignment vertical="center"/>
    </xf>
    <xf numFmtId="0" fontId="111" fillId="52" borderId="55" xfId="0" applyFont="1" applyFill="1" applyBorder="1" applyAlignment="1">
      <alignment vertical="center"/>
    </xf>
    <xf numFmtId="0" fontId="0" fillId="52" borderId="55" xfId="0" applyFont="1" applyFill="1" applyBorder="1" applyAlignment="1">
      <alignment vertical="center"/>
    </xf>
    <xf numFmtId="0" fontId="0" fillId="0" borderId="0" xfId="0" applyFont="1" applyAlignment="1"/>
    <xf numFmtId="0" fontId="0" fillId="0" borderId="0" xfId="0" applyFont="1" applyFill="1"/>
    <xf numFmtId="0" fontId="112" fillId="51" borderId="53" xfId="0" applyFont="1" applyFill="1" applyBorder="1" applyAlignment="1">
      <alignment vertical="center"/>
    </xf>
    <xf numFmtId="0" fontId="0" fillId="52" borderId="0" xfId="0" applyFont="1" applyFill="1" applyAlignment="1">
      <alignment vertical="center"/>
    </xf>
    <xf numFmtId="0" fontId="111" fillId="52" borderId="0" xfId="0" applyFont="1" applyFill="1" applyAlignment="1">
      <alignment horizontal="center" vertical="center"/>
    </xf>
    <xf numFmtId="0" fontId="0" fillId="52" borderId="0" xfId="0" applyFont="1" applyFill="1" applyAlignment="1">
      <alignment horizontal="center" vertical="center"/>
    </xf>
    <xf numFmtId="0" fontId="0" fillId="51" borderId="53" xfId="0" applyFont="1" applyFill="1" applyBorder="1" applyAlignment="1">
      <alignment vertical="center"/>
    </xf>
    <xf numFmtId="0" fontId="111" fillId="51" borderId="53" xfId="0" applyFont="1" applyFill="1" applyBorder="1" applyAlignment="1">
      <alignment vertical="center"/>
    </xf>
    <xf numFmtId="0" fontId="0" fillId="51" borderId="0" xfId="0" applyFont="1" applyFill="1" applyBorder="1" applyAlignment="1">
      <alignment vertical="center"/>
    </xf>
    <xf numFmtId="0" fontId="111" fillId="51" borderId="0" xfId="0" applyFont="1" applyFill="1" applyBorder="1" applyAlignment="1">
      <alignment vertical="center"/>
    </xf>
    <xf numFmtId="0" fontId="111" fillId="52" borderId="55" xfId="0" applyFont="1" applyFill="1" applyBorder="1" applyAlignment="1">
      <alignment horizontal="center" vertical="center"/>
    </xf>
    <xf numFmtId="0" fontId="111" fillId="51" borderId="0" xfId="0" applyFont="1" applyFill="1" applyAlignment="1">
      <alignment horizontal="center" vertical="center"/>
    </xf>
    <xf numFmtId="0" fontId="112" fillId="51" borderId="0" xfId="0" applyFont="1" applyFill="1" applyAlignment="1">
      <alignment horizontal="center" vertical="center"/>
    </xf>
    <xf numFmtId="0" fontId="114" fillId="0" borderId="0" xfId="6" applyFont="1"/>
    <xf numFmtId="0" fontId="88" fillId="0" borderId="0" xfId="6" applyFont="1"/>
    <xf numFmtId="0" fontId="98" fillId="0" borderId="0" xfId="6" applyFont="1"/>
    <xf numFmtId="164" fontId="17" fillId="4" borderId="0" xfId="6" applyNumberFormat="1" applyFont="1" applyFill="1" applyAlignment="1">
      <alignment horizontal="center"/>
    </xf>
    <xf numFmtId="2" fontId="17" fillId="4" borderId="0" xfId="6" applyNumberFormat="1" applyFont="1" applyFill="1" applyAlignment="1">
      <alignment horizontal="center"/>
    </xf>
    <xf numFmtId="2" fontId="115" fillId="0" borderId="0" xfId="6" applyNumberFormat="1" applyFont="1" applyAlignment="1">
      <alignment horizontal="center"/>
    </xf>
    <xf numFmtId="1" fontId="17" fillId="0" borderId="0" xfId="6" applyNumberFormat="1" applyFont="1" applyAlignment="1">
      <alignment horizontal="center"/>
    </xf>
    <xf numFmtId="164" fontId="17" fillId="0" borderId="0" xfId="6" applyNumberFormat="1" applyFont="1" applyAlignment="1">
      <alignment horizontal="center"/>
    </xf>
    <xf numFmtId="164" fontId="17" fillId="8" borderId="0" xfId="6" applyNumberFormat="1" applyFont="1" applyFill="1" applyBorder="1" applyAlignment="1">
      <alignment horizontal="center"/>
    </xf>
    <xf numFmtId="0" fontId="27" fillId="0" borderId="0" xfId="0" applyFont="1"/>
    <xf numFmtId="0" fontId="27" fillId="0" borderId="0" xfId="0" applyFont="1" applyBorder="1"/>
    <xf numFmtId="0" fontId="27" fillId="0" borderId="0" xfId="0" applyFont="1" applyBorder="1" applyAlignment="1">
      <alignment horizontal="center"/>
    </xf>
    <xf numFmtId="2" fontId="10" fillId="0" borderId="0" xfId="41" applyNumberFormat="1" applyFont="1" applyFill="1" applyAlignment="1">
      <alignment horizontal="center"/>
    </xf>
    <xf numFmtId="0" fontId="10" fillId="0" borderId="0" xfId="11" applyFont="1"/>
    <xf numFmtId="0" fontId="67" fillId="0" borderId="15" xfId="27" applyFont="1" applyBorder="1" applyAlignment="1">
      <alignment horizontal="left" vertical="center"/>
    </xf>
    <xf numFmtId="0" fontId="69" fillId="0" borderId="52" xfId="27" applyFont="1" applyBorder="1" applyAlignment="1">
      <alignment vertical="center"/>
    </xf>
    <xf numFmtId="0" fontId="65" fillId="0" borderId="52" xfId="27" applyFont="1" applyBorder="1" applyAlignment="1">
      <alignment horizontal="left" vertical="center"/>
    </xf>
    <xf numFmtId="0" fontId="65" fillId="0" borderId="3" xfId="27" applyFont="1" applyBorder="1" applyAlignment="1">
      <alignment horizontal="center" vertical="center"/>
    </xf>
    <xf numFmtId="0" fontId="42" fillId="0" borderId="4" xfId="27" applyFont="1" applyFill="1" applyBorder="1" applyAlignment="1">
      <alignment horizontal="center" vertical="center"/>
    </xf>
    <xf numFmtId="164" fontId="0" fillId="0" borderId="0" xfId="3" applyNumberFormat="1" applyFont="1"/>
    <xf numFmtId="164" fontId="92" fillId="0" borderId="0" xfId="0" applyNumberFormat="1" applyFont="1"/>
    <xf numFmtId="164" fontId="0" fillId="27" borderId="0" xfId="0" applyNumberFormat="1" applyFill="1"/>
    <xf numFmtId="174" fontId="0" fillId="0" borderId="0" xfId="0" applyNumberFormat="1"/>
    <xf numFmtId="174" fontId="0" fillId="0" borderId="0" xfId="3" applyNumberFormat="1" applyFont="1"/>
    <xf numFmtId="174" fontId="4" fillId="0" borderId="0" xfId="3" applyNumberFormat="1"/>
    <xf numFmtId="178" fontId="0" fillId="0" borderId="0" xfId="0" applyNumberFormat="1"/>
    <xf numFmtId="0" fontId="2" fillId="0" borderId="0" xfId="10" applyFont="1" applyBorder="1" applyAlignment="1">
      <alignment horizontal="left" vertical="center" wrapText="1"/>
    </xf>
    <xf numFmtId="0" fontId="2" fillId="0" borderId="0" xfId="10" applyFont="1" applyBorder="1" applyAlignment="1">
      <alignment horizontal="left" vertical="center"/>
    </xf>
    <xf numFmtId="0" fontId="32" fillId="0" borderId="0" xfId="10" applyFont="1" applyBorder="1"/>
    <xf numFmtId="9" fontId="92" fillId="0" borderId="0" xfId="0" applyNumberFormat="1" applyFont="1" applyAlignment="1">
      <alignment vertical="center"/>
    </xf>
    <xf numFmtId="0" fontId="14" fillId="0" borderId="11" xfId="14" applyFont="1" applyBorder="1" applyAlignment="1">
      <alignment horizontal="center"/>
    </xf>
    <xf numFmtId="0" fontId="14" fillId="0" borderId="16" xfId="41" applyFont="1" applyBorder="1"/>
    <xf numFmtId="0" fontId="14" fillId="0" borderId="10" xfId="41" applyFont="1" applyBorder="1"/>
    <xf numFmtId="0" fontId="12" fillId="0" borderId="5" xfId="27" applyFont="1" applyBorder="1" applyAlignment="1">
      <alignment horizontal="center" vertical="center"/>
    </xf>
    <xf numFmtId="0" fontId="67" fillId="0" borderId="9" xfId="27" applyFont="1" applyBorder="1" applyAlignment="1">
      <alignment horizontal="center" vertical="center" wrapText="1"/>
    </xf>
    <xf numFmtId="0" fontId="67" fillId="0" borderId="15" xfId="27" applyFont="1" applyBorder="1" applyAlignment="1">
      <alignment horizontal="center" vertical="center" wrapText="1"/>
    </xf>
    <xf numFmtId="0" fontId="67" fillId="0" borderId="13" xfId="27" applyFont="1" applyBorder="1" applyAlignment="1">
      <alignment horizontal="center" vertical="center" wrapText="1"/>
    </xf>
    <xf numFmtId="0" fontId="12" fillId="0" borderId="15" xfId="27" applyFont="1" applyBorder="1" applyAlignment="1">
      <alignment horizontal="center" vertical="center" wrapText="1"/>
    </xf>
    <xf numFmtId="0" fontId="12" fillId="0" borderId="13" xfId="27" applyFont="1" applyBorder="1" applyAlignment="1">
      <alignment horizontal="center" vertical="center" wrapText="1"/>
    </xf>
    <xf numFmtId="0" fontId="14" fillId="0" borderId="12" xfId="6" applyFont="1" applyBorder="1" applyAlignment="1">
      <alignment horizontal="center"/>
    </xf>
    <xf numFmtId="0" fontId="86" fillId="0" borderId="0" xfId="6" applyFont="1" applyAlignment="1"/>
    <xf numFmtId="0" fontId="88" fillId="0" borderId="9" xfId="6" applyFont="1" applyBorder="1"/>
    <xf numFmtId="0" fontId="4" fillId="0" borderId="9" xfId="10" applyBorder="1"/>
    <xf numFmtId="1" fontId="115" fillId="53" borderId="9" xfId="6" applyNumberFormat="1" applyFont="1" applyFill="1" applyBorder="1"/>
    <xf numFmtId="1" fontId="115" fillId="0" borderId="9" xfId="6" applyNumberFormat="1" applyFont="1" applyBorder="1"/>
    <xf numFmtId="0" fontId="10" fillId="0" borderId="52" xfId="41" applyBorder="1" applyAlignment="1">
      <alignment horizontal="center"/>
    </xf>
    <xf numFmtId="0" fontId="10" fillId="0" borderId="3" xfId="41" applyBorder="1" applyAlignment="1">
      <alignment horizontal="center"/>
    </xf>
    <xf numFmtId="0" fontId="25" fillId="0" borderId="7" xfId="41" applyFont="1" applyBorder="1"/>
    <xf numFmtId="0" fontId="25" fillId="0" borderId="8" xfId="41" applyFont="1" applyBorder="1"/>
    <xf numFmtId="0" fontId="117" fillId="0" borderId="0" xfId="2" applyFont="1" applyAlignment="1" applyProtection="1"/>
    <xf numFmtId="2" fontId="117" fillId="0" borderId="0" xfId="2" quotePrefix="1" applyNumberFormat="1" applyFont="1" applyFill="1" applyAlignment="1" applyProtection="1">
      <alignment horizontal="left"/>
    </xf>
    <xf numFmtId="2" fontId="10" fillId="0" borderId="0" xfId="0" applyNumberFormat="1" applyFont="1"/>
    <xf numFmtId="0" fontId="109" fillId="0" borderId="0" xfId="2" applyFont="1" applyAlignment="1" applyProtection="1"/>
    <xf numFmtId="0" fontId="39" fillId="0" borderId="0" xfId="0" applyFont="1"/>
    <xf numFmtId="2" fontId="10" fillId="0" borderId="0" xfId="0" applyNumberFormat="1" applyFont="1" applyAlignment="1">
      <alignment horizontal="center"/>
    </xf>
    <xf numFmtId="0" fontId="11" fillId="0" borderId="15" xfId="0" applyFont="1" applyBorder="1" applyAlignment="1">
      <alignment horizontal="left"/>
    </xf>
    <xf numFmtId="0" fontId="14" fillId="0" borderId="15" xfId="0" applyFont="1" applyBorder="1" applyAlignment="1">
      <alignment horizontal="center"/>
    </xf>
    <xf numFmtId="0" fontId="10" fillId="0" borderId="51" xfId="0" applyFont="1" applyBorder="1"/>
    <xf numFmtId="0" fontId="10" fillId="0" borderId="2" xfId="0" applyFont="1" applyBorder="1" applyAlignment="1">
      <alignment horizontal="center"/>
    </xf>
    <xf numFmtId="2" fontId="10" fillId="0" borderId="51" xfId="0" applyNumberFormat="1" applyFont="1" applyBorder="1" applyAlignment="1">
      <alignment horizontal="center"/>
    </xf>
    <xf numFmtId="0" fontId="10" fillId="0" borderId="4" xfId="0" applyFont="1" applyBorder="1" applyAlignment="1">
      <alignment horizontal="fill"/>
    </xf>
    <xf numFmtId="0" fontId="20" fillId="0" borderId="52" xfId="0" quotePrefix="1" applyFont="1" applyBorder="1" applyAlignment="1">
      <alignment horizontal="left"/>
    </xf>
    <xf numFmtId="0" fontId="10" fillId="0" borderId="2" xfId="0" applyFont="1" applyBorder="1" applyAlignment="1">
      <alignment horizontal="fill"/>
    </xf>
    <xf numFmtId="0" fontId="10" fillId="0" borderId="5" xfId="0" applyFont="1" applyBorder="1" applyAlignment="1">
      <alignment horizontal="fill"/>
    </xf>
    <xf numFmtId="0" fontId="10" fillId="0" borderId="0" xfId="0" applyFont="1" applyAlignment="1">
      <alignment horizontal="fill"/>
    </xf>
    <xf numFmtId="0" fontId="14" fillId="0" borderId="4" xfId="0" applyFont="1" applyBorder="1" applyAlignment="1">
      <alignment horizontal="left"/>
    </xf>
    <xf numFmtId="2" fontId="10" fillId="0" borderId="4" xfId="0" applyNumberFormat="1" applyFont="1" applyBorder="1" applyAlignment="1">
      <alignment horizontal="center"/>
    </xf>
    <xf numFmtId="165" fontId="10" fillId="0" borderId="0" xfId="0" applyNumberFormat="1" applyFont="1" applyAlignment="1">
      <alignment horizontal="center"/>
    </xf>
    <xf numFmtId="0" fontId="14" fillId="0" borderId="4" xfId="0" quotePrefix="1" applyFont="1" applyBorder="1" applyAlignment="1">
      <alignment horizontal="left"/>
    </xf>
    <xf numFmtId="0" fontId="14" fillId="0" borderId="6" xfId="0" quotePrefix="1" applyFont="1" applyBorder="1" applyAlignment="1">
      <alignment horizontal="left"/>
    </xf>
    <xf numFmtId="165" fontId="10" fillId="0" borderId="6" xfId="0" applyNumberFormat="1" applyFont="1" applyBorder="1" applyAlignment="1">
      <alignment horizontal="center"/>
    </xf>
    <xf numFmtId="165" fontId="10" fillId="0" borderId="7" xfId="0" applyNumberFormat="1" applyFont="1" applyBorder="1" applyAlignment="1">
      <alignment horizontal="center"/>
    </xf>
    <xf numFmtId="165" fontId="10" fillId="0" borderId="8" xfId="0" applyNumberFormat="1" applyFont="1" applyBorder="1" applyAlignment="1">
      <alignment horizontal="center"/>
    </xf>
    <xf numFmtId="0" fontId="10" fillId="0" borderId="0" xfId="19" applyFont="1"/>
    <xf numFmtId="2" fontId="25" fillId="0" borderId="0" xfId="0" applyNumberFormat="1" applyFont="1" applyAlignment="1">
      <alignment horizontal="center"/>
    </xf>
    <xf numFmtId="0" fontId="10" fillId="0" borderId="5" xfId="14" quotePrefix="1" applyBorder="1" applyAlignment="1">
      <alignment horizontal="left"/>
    </xf>
    <xf numFmtId="0" fontId="10" fillId="0" borderId="9" xfId="0" applyFont="1" applyBorder="1" applyAlignment="1">
      <alignment horizontal="center" vertical="top"/>
    </xf>
    <xf numFmtId="0" fontId="14" fillId="0" borderId="16" xfId="0" applyFont="1" applyBorder="1" applyAlignment="1">
      <alignment vertical="top"/>
    </xf>
    <xf numFmtId="11" fontId="14" fillId="0" borderId="10" xfId="0" applyNumberFormat="1" applyFont="1" applyBorder="1" applyAlignment="1">
      <alignment horizontal="center" vertical="top" wrapText="1"/>
    </xf>
    <xf numFmtId="11" fontId="14" fillId="0" borderId="11" xfId="0" applyNumberFormat="1" applyFont="1" applyBorder="1" applyAlignment="1">
      <alignment horizontal="center" vertical="top" wrapText="1"/>
    </xf>
    <xf numFmtId="0" fontId="37" fillId="0" borderId="15" xfId="0" applyFont="1" applyBorder="1" applyAlignment="1">
      <alignment horizontal="center" vertical="top"/>
    </xf>
    <xf numFmtId="0" fontId="37" fillId="0" borderId="2" xfId="0" applyFont="1" applyBorder="1"/>
    <xf numFmtId="0" fontId="82" fillId="0" borderId="5" xfId="0" applyFont="1" applyBorder="1"/>
    <xf numFmtId="0" fontId="14" fillId="0" borderId="13" xfId="0" applyFont="1" applyBorder="1" applyAlignment="1">
      <alignment horizontal="left"/>
    </xf>
    <xf numFmtId="0" fontId="82" fillId="0" borderId="51" xfId="0" applyFont="1" applyBorder="1"/>
    <xf numFmtId="0" fontId="106" fillId="0" borderId="52" xfId="0" applyFont="1" applyBorder="1" applyAlignment="1">
      <alignment horizontal="center"/>
    </xf>
    <xf numFmtId="2" fontId="10" fillId="0" borderId="4" xfId="14" applyNumberFormat="1" applyBorder="1" applyAlignment="1">
      <alignment horizontal="center"/>
    </xf>
    <xf numFmtId="2" fontId="10" fillId="0" borderId="5" xfId="14" applyNumberFormat="1" applyBorder="1" applyAlignment="1">
      <alignment horizontal="center"/>
    </xf>
    <xf numFmtId="1" fontId="13" fillId="0" borderId="41" xfId="24" applyNumberFormat="1" applyBorder="1" applyAlignment="1">
      <alignment horizontal="center" wrapText="1"/>
    </xf>
    <xf numFmtId="1" fontId="13" fillId="0" borderId="40" xfId="24" applyNumberFormat="1" applyBorder="1" applyAlignment="1">
      <alignment horizontal="center" wrapText="1"/>
    </xf>
    <xf numFmtId="0" fontId="13" fillId="0" borderId="39" xfId="24" applyBorder="1" applyAlignment="1">
      <alignment horizontal="center" wrapText="1"/>
    </xf>
    <xf numFmtId="0" fontId="13" fillId="0" borderId="38" xfId="24" applyBorder="1" applyAlignment="1">
      <alignment horizontal="left" wrapText="1"/>
    </xf>
    <xf numFmtId="0" fontId="13" fillId="0" borderId="12" xfId="24" applyBorder="1" applyAlignment="1">
      <alignment horizontal="center"/>
    </xf>
    <xf numFmtId="0" fontId="13" fillId="0" borderId="13" xfId="24" applyBorder="1" applyAlignment="1">
      <alignment horizontal="center"/>
    </xf>
    <xf numFmtId="0" fontId="13" fillId="0" borderId="4" xfId="24" applyBorder="1" applyAlignment="1">
      <alignment horizontal="center"/>
    </xf>
    <xf numFmtId="0" fontId="13" fillId="0" borderId="14" xfId="24" applyBorder="1" applyAlignment="1">
      <alignment horizontal="center"/>
    </xf>
    <xf numFmtId="0" fontId="13" fillId="0" borderId="10" xfId="24" applyBorder="1"/>
    <xf numFmtId="0" fontId="13" fillId="0" borderId="15" xfId="24" applyBorder="1" applyAlignment="1">
      <alignment horizontal="center"/>
    </xf>
    <xf numFmtId="0" fontId="37" fillId="0" borderId="11" xfId="0" applyFont="1" applyBorder="1" applyAlignment="1">
      <alignment horizontal="center" wrapText="1"/>
    </xf>
    <xf numFmtId="0" fontId="37" fillId="0" borderId="16" xfId="0" applyFont="1" applyBorder="1" applyAlignment="1">
      <alignment horizontal="center" wrapText="1"/>
    </xf>
    <xf numFmtId="0" fontId="43" fillId="0" borderId="16" xfId="0" applyFont="1" applyBorder="1"/>
    <xf numFmtId="0" fontId="10" fillId="0" borderId="12" xfId="0" applyFont="1" applyBorder="1" applyAlignment="1">
      <alignment horizontal="left" vertical="top"/>
    </xf>
    <xf numFmtId="0" fontId="37" fillId="0" borderId="0" xfId="0" applyFont="1" applyAlignment="1">
      <alignment horizontal="center"/>
    </xf>
    <xf numFmtId="0" fontId="25" fillId="0" borderId="0" xfId="2" quotePrefix="1" applyFont="1" applyAlignment="1" applyProtection="1"/>
    <xf numFmtId="0" fontId="25" fillId="0" borderId="32" xfId="0" applyFont="1" applyBorder="1" applyAlignment="1">
      <alignment horizontal="center"/>
    </xf>
    <xf numFmtId="0" fontId="25" fillId="0" borderId="31" xfId="0" applyFont="1" applyBorder="1" applyAlignment="1">
      <alignment horizontal="center"/>
    </xf>
    <xf numFmtId="0" fontId="25" fillId="0" borderId="30" xfId="0" applyFont="1" applyBorder="1" applyAlignment="1">
      <alignment horizontal="center"/>
    </xf>
    <xf numFmtId="1" fontId="13" fillId="0" borderId="29" xfId="24" applyNumberFormat="1" applyBorder="1" applyAlignment="1">
      <alignment horizontal="center" wrapText="1"/>
    </xf>
    <xf numFmtId="1" fontId="13" fillId="0" borderId="28" xfId="24" applyNumberFormat="1" applyBorder="1" applyAlignment="1">
      <alignment horizontal="center" wrapText="1"/>
    </xf>
    <xf numFmtId="1" fontId="13" fillId="0" borderId="27" xfId="24" applyNumberFormat="1" applyBorder="1" applyAlignment="1">
      <alignment horizontal="center" wrapText="1"/>
    </xf>
    <xf numFmtId="0" fontId="13" fillId="0" borderId="26" xfId="24" applyBorder="1" applyAlignment="1">
      <alignment horizontal="center" wrapText="1"/>
    </xf>
    <xf numFmtId="1" fontId="13" fillId="0" borderId="25" xfId="24" applyNumberFormat="1" applyBorder="1" applyAlignment="1">
      <alignment horizontal="center" wrapText="1"/>
    </xf>
    <xf numFmtId="1" fontId="13" fillId="0" borderId="24" xfId="24" applyNumberFormat="1" applyBorder="1" applyAlignment="1">
      <alignment horizontal="center" wrapText="1"/>
    </xf>
    <xf numFmtId="0" fontId="13" fillId="0" borderId="23" xfId="24" applyBorder="1" applyAlignment="1">
      <alignment horizontal="center" wrapText="1"/>
    </xf>
    <xf numFmtId="0" fontId="13" fillId="0" borderId="9" xfId="24" applyBorder="1" applyAlignment="1">
      <alignment horizontal="center"/>
    </xf>
    <xf numFmtId="0" fontId="13" fillId="0" borderId="52" xfId="24" applyBorder="1" applyAlignment="1">
      <alignment horizontal="center"/>
    </xf>
    <xf numFmtId="0" fontId="44" fillId="0" borderId="0" xfId="0" applyFont="1" applyAlignment="1">
      <alignment horizontal="center"/>
    </xf>
    <xf numFmtId="0" fontId="43" fillId="0" borderId="0" xfId="0" applyFont="1" applyAlignment="1">
      <alignment horizontal="center"/>
    </xf>
    <xf numFmtId="0" fontId="43" fillId="0" borderId="0" xfId="0" applyFont="1" applyAlignment="1">
      <alignment horizontal="justify"/>
    </xf>
    <xf numFmtId="0" fontId="25" fillId="0" borderId="0" xfId="23" applyFont="1"/>
    <xf numFmtId="0" fontId="25" fillId="0" borderId="0" xfId="23" quotePrefix="1" applyFont="1"/>
    <xf numFmtId="0" fontId="10" fillId="0" borderId="0" xfId="23" applyAlignment="1">
      <alignment horizontal="left"/>
    </xf>
    <xf numFmtId="0" fontId="10" fillId="0" borderId="0" xfId="23" quotePrefix="1" applyAlignment="1">
      <alignment horizontal="left"/>
    </xf>
    <xf numFmtId="0" fontId="10" fillId="0" borderId="0" xfId="23" quotePrefix="1"/>
    <xf numFmtId="2" fontId="25" fillId="0" borderId="8" xfId="23" applyNumberFormat="1" applyFont="1" applyBorder="1" applyAlignment="1">
      <alignment horizontal="center"/>
    </xf>
    <xf numFmtId="2" fontId="25" fillId="0" borderId="7" xfId="23" applyNumberFormat="1" applyFont="1" applyBorder="1" applyAlignment="1">
      <alignment horizontal="center"/>
    </xf>
    <xf numFmtId="0" fontId="25" fillId="0" borderId="7" xfId="23" applyFont="1" applyBorder="1" applyAlignment="1">
      <alignment horizontal="center"/>
    </xf>
    <xf numFmtId="2" fontId="25" fillId="0" borderId="5" xfId="23" applyNumberFormat="1" applyFont="1" applyBorder="1" applyAlignment="1">
      <alignment horizontal="center"/>
    </xf>
    <xf numFmtId="2" fontId="25" fillId="0" borderId="0" xfId="23" applyNumberFormat="1" applyFont="1" applyAlignment="1">
      <alignment horizontal="center"/>
    </xf>
    <xf numFmtId="0" fontId="25" fillId="0" borderId="0" xfId="23" applyFont="1" applyAlignment="1">
      <alignment horizontal="center"/>
    </xf>
    <xf numFmtId="2" fontId="10" fillId="0" borderId="0" xfId="23" applyNumberFormat="1" applyAlignment="1">
      <alignment horizontal="center"/>
    </xf>
    <xf numFmtId="0" fontId="10" fillId="0" borderId="4" xfId="23" applyBorder="1" applyAlignment="1">
      <alignment horizontal="center"/>
    </xf>
    <xf numFmtId="0" fontId="14" fillId="0" borderId="6" xfId="23" applyFont="1" applyBorder="1" applyAlignment="1">
      <alignment horizontal="left"/>
    </xf>
    <xf numFmtId="0" fontId="13" fillId="0" borderId="58" xfId="24" applyBorder="1" applyAlignment="1">
      <alignment horizontal="left" wrapText="1"/>
    </xf>
    <xf numFmtId="1" fontId="13" fillId="0" borderId="59" xfId="24" applyNumberFormat="1" applyBorder="1" applyAlignment="1">
      <alignment horizontal="center" wrapText="1"/>
    </xf>
    <xf numFmtId="0" fontId="10" fillId="0" borderId="8" xfId="0" applyFont="1" applyBorder="1" applyAlignment="1">
      <alignment horizontal="center" wrapText="1"/>
    </xf>
    <xf numFmtId="0" fontId="10" fillId="0" borderId="7" xfId="0" applyFont="1" applyBorder="1" applyAlignment="1">
      <alignment horizontal="center" wrapText="1"/>
    </xf>
    <xf numFmtId="0" fontId="10" fillId="0" borderId="6" xfId="0" applyFont="1" applyBorder="1" applyAlignment="1">
      <alignment horizontal="center" wrapText="1"/>
    </xf>
    <xf numFmtId="9" fontId="10" fillId="0" borderId="0" xfId="41" applyNumberFormat="1"/>
    <xf numFmtId="9" fontId="25" fillId="0" borderId="0" xfId="23" applyNumberFormat="1" applyFont="1" applyAlignment="1">
      <alignment horizontal="right"/>
    </xf>
    <xf numFmtId="9" fontId="25" fillId="0" borderId="7" xfId="23" applyNumberFormat="1" applyFont="1" applyBorder="1" applyAlignment="1">
      <alignment horizontal="right"/>
    </xf>
    <xf numFmtId="0" fontId="20" fillId="0" borderId="0" xfId="0" applyFont="1" applyAlignment="1">
      <alignment horizontal="left"/>
    </xf>
    <xf numFmtId="0" fontId="14" fillId="0" borderId="0" xfId="17" applyFont="1"/>
    <xf numFmtId="0" fontId="10" fillId="0" borderId="0" xfId="17" applyFont="1" applyAlignment="1">
      <alignment horizontal="center"/>
    </xf>
    <xf numFmtId="0" fontId="14" fillId="0" borderId="0" xfId="17" applyFont="1" applyAlignment="1">
      <alignment horizontal="center"/>
    </xf>
    <xf numFmtId="0" fontId="102" fillId="0" borderId="0" xfId="0" quotePrefix="1" applyFont="1"/>
    <xf numFmtId="0" fontId="28" fillId="0" borderId="52" xfId="11" applyFont="1" applyBorder="1"/>
    <xf numFmtId="0" fontId="17" fillId="0" borderId="52" xfId="28" applyFont="1" applyBorder="1"/>
    <xf numFmtId="0" fontId="17" fillId="0" borderId="3" xfId="28" applyFont="1" applyBorder="1"/>
    <xf numFmtId="0" fontId="17" fillId="0" borderId="7" xfId="27" applyFont="1" applyBorder="1"/>
    <xf numFmtId="0" fontId="17" fillId="0" borderId="4" xfId="28" applyFont="1" applyBorder="1"/>
    <xf numFmtId="0" fontId="17" fillId="0" borderId="0" xfId="28" applyFont="1"/>
    <xf numFmtId="0" fontId="17" fillId="0" borderId="5" xfId="28" applyFont="1" applyBorder="1"/>
    <xf numFmtId="0" fontId="98" fillId="0" borderId="52" xfId="11" applyFont="1" applyBorder="1"/>
    <xf numFmtId="0" fontId="101" fillId="0" borderId="52" xfId="28" applyFont="1" applyBorder="1"/>
    <xf numFmtId="0" fontId="17" fillId="0" borderId="3" xfId="27" applyFont="1" applyBorder="1"/>
    <xf numFmtId="0" fontId="17" fillId="0" borderId="52" xfId="27" applyFont="1" applyBorder="1"/>
    <xf numFmtId="164" fontId="27" fillId="0" borderId="52" xfId="27" applyNumberFormat="1" applyFont="1" applyBorder="1" applyAlignment="1">
      <alignment horizontal="right"/>
    </xf>
    <xf numFmtId="164" fontId="27" fillId="0" borderId="3" xfId="27" applyNumberFormat="1" applyFont="1" applyBorder="1" applyAlignment="1">
      <alignment horizontal="right"/>
    </xf>
    <xf numFmtId="0" fontId="17" fillId="54" borderId="52" xfId="53" applyFont="1" applyBorder="1"/>
    <xf numFmtId="0" fontId="17" fillId="54" borderId="2" xfId="53" applyFont="1" applyBorder="1"/>
    <xf numFmtId="0" fontId="17" fillId="54" borderId="3" xfId="53" applyFont="1" applyBorder="1"/>
    <xf numFmtId="164" fontId="17" fillId="54" borderId="2" xfId="53" applyNumberFormat="1" applyFont="1" applyBorder="1"/>
    <xf numFmtId="164" fontId="17" fillId="54" borderId="52" xfId="53" applyNumberFormat="1" applyFont="1" applyBorder="1"/>
    <xf numFmtId="164" fontId="17" fillId="54" borderId="15" xfId="53" applyNumberFormat="1" applyFont="1" applyBorder="1"/>
    <xf numFmtId="0" fontId="17" fillId="55" borderId="4" xfId="54" applyFont="1" applyBorder="1"/>
    <xf numFmtId="0" fontId="17" fillId="55" borderId="0" xfId="54" applyFont="1" applyBorder="1"/>
    <xf numFmtId="0" fontId="17" fillId="55" borderId="5" xfId="54" applyFont="1" applyBorder="1"/>
    <xf numFmtId="164" fontId="17" fillId="55" borderId="0" xfId="54" applyNumberFormat="1" applyFont="1" applyBorder="1"/>
    <xf numFmtId="164" fontId="17" fillId="55" borderId="4" xfId="54" applyNumberFormat="1" applyFont="1" applyBorder="1"/>
    <xf numFmtId="164" fontId="17" fillId="55" borderId="13" xfId="54" applyNumberFormat="1" applyFont="1" applyBorder="1"/>
    <xf numFmtId="164" fontId="27" fillId="0" borderId="6" xfId="27" applyNumberFormat="1" applyFont="1" applyBorder="1" applyAlignment="1">
      <alignment horizontal="right"/>
    </xf>
    <xf numFmtId="164" fontId="27" fillId="0" borderId="7" xfId="27" applyNumberFormat="1" applyFont="1" applyBorder="1" applyAlignment="1">
      <alignment horizontal="right"/>
    </xf>
    <xf numFmtId="164" fontId="27" fillId="0" borderId="8" xfId="27" applyNumberFormat="1" applyFont="1" applyBorder="1" applyAlignment="1">
      <alignment horizontal="right"/>
    </xf>
    <xf numFmtId="0" fontId="17" fillId="56" borderId="4" xfId="55" applyFont="1" applyBorder="1"/>
    <xf numFmtId="0" fontId="17" fillId="56" borderId="0" xfId="55" applyFont="1" applyBorder="1"/>
    <xf numFmtId="0" fontId="17" fillId="56" borderId="5" xfId="55" applyFont="1" applyBorder="1"/>
    <xf numFmtId="164" fontId="17" fillId="56" borderId="0" xfId="55" applyNumberFormat="1" applyFont="1" applyBorder="1"/>
    <xf numFmtId="164" fontId="17" fillId="56" borderId="4" xfId="55" applyNumberFormat="1" applyFont="1" applyBorder="1"/>
    <xf numFmtId="164" fontId="17" fillId="56" borderId="13" xfId="55" applyNumberFormat="1" applyFont="1" applyBorder="1"/>
    <xf numFmtId="0" fontId="17" fillId="54" borderId="3" xfId="53" applyFont="1" applyBorder="1" applyAlignment="1">
      <alignment horizontal="center"/>
    </xf>
    <xf numFmtId="174" fontId="27" fillId="0" borderId="52" xfId="29" applyNumberFormat="1" applyFont="1" applyBorder="1" applyAlignment="1">
      <alignment horizontal="center"/>
    </xf>
    <xf numFmtId="174" fontId="27" fillId="4" borderId="3" xfId="29" applyNumberFormat="1" applyFont="1" applyFill="1" applyBorder="1" applyAlignment="1">
      <alignment horizontal="center"/>
    </xf>
    <xf numFmtId="167" fontId="27" fillId="0" borderId="52" xfId="29" applyNumberFormat="1" applyFont="1" applyBorder="1" applyAlignment="1">
      <alignment horizontal="center"/>
    </xf>
    <xf numFmtId="167" fontId="27" fillId="4" borderId="3" xfId="29" applyNumberFormat="1" applyFont="1" applyFill="1" applyBorder="1" applyAlignment="1">
      <alignment horizontal="center"/>
    </xf>
    <xf numFmtId="3" fontId="27" fillId="0" borderId="52" xfId="29" applyNumberFormat="1" applyFont="1" applyBorder="1" applyAlignment="1">
      <alignment horizontal="center"/>
    </xf>
    <xf numFmtId="3" fontId="27" fillId="0" borderId="2" xfId="29" applyNumberFormat="1" applyFont="1" applyBorder="1" applyAlignment="1">
      <alignment horizontal="center"/>
    </xf>
    <xf numFmtId="3" fontId="27" fillId="4" borderId="3" xfId="29" applyNumberFormat="1" applyFont="1" applyFill="1" applyBorder="1" applyAlignment="1">
      <alignment horizontal="center"/>
    </xf>
    <xf numFmtId="164" fontId="17" fillId="45" borderId="0" xfId="50" applyNumberFormat="1" applyFont="1" applyBorder="1"/>
    <xf numFmtId="164" fontId="17" fillId="45" borderId="4" xfId="50" applyNumberFormat="1" applyFont="1" applyBorder="1"/>
    <xf numFmtId="164" fontId="17" fillId="45" borderId="13" xfId="50" applyNumberFormat="1" applyFont="1" applyBorder="1"/>
    <xf numFmtId="0" fontId="17" fillId="54" borderId="4" xfId="53" applyFont="1" applyBorder="1"/>
    <xf numFmtId="0" fontId="17" fillId="54" borderId="0" xfId="53" applyFont="1" applyBorder="1"/>
    <xf numFmtId="0" fontId="17" fillId="54" borderId="5" xfId="53" applyFont="1" applyBorder="1"/>
    <xf numFmtId="0" fontId="17" fillId="54" borderId="5" xfId="53" applyFont="1" applyBorder="1" applyAlignment="1">
      <alignment horizontal="center"/>
    </xf>
    <xf numFmtId="174" fontId="27" fillId="4" borderId="5" xfId="29" applyNumberFormat="1" applyFont="1" applyFill="1" applyBorder="1" applyAlignment="1">
      <alignment horizontal="center"/>
    </xf>
    <xf numFmtId="167" fontId="27" fillId="4" borderId="5" xfId="29" applyNumberFormat="1" applyFont="1" applyFill="1" applyBorder="1" applyAlignment="1">
      <alignment horizontal="center"/>
    </xf>
    <xf numFmtId="3" fontId="27" fillId="0" borderId="4" xfId="29" applyNumberFormat="1" applyFont="1" applyBorder="1" applyAlignment="1">
      <alignment horizontal="center"/>
    </xf>
    <xf numFmtId="3" fontId="27" fillId="0" borderId="0" xfId="29" applyNumberFormat="1" applyFont="1" applyAlignment="1">
      <alignment horizontal="center"/>
    </xf>
    <xf numFmtId="3" fontId="27" fillId="4" borderId="5" xfId="29" applyNumberFormat="1" applyFont="1" applyFill="1" applyBorder="1" applyAlignment="1">
      <alignment horizontal="center"/>
    </xf>
    <xf numFmtId="164" fontId="17" fillId="47" borderId="0" xfId="49" applyNumberFormat="1" applyFont="1" applyBorder="1"/>
    <xf numFmtId="164" fontId="17" fillId="47" borderId="4" xfId="49" applyNumberFormat="1" applyFont="1" applyBorder="1"/>
    <xf numFmtId="164" fontId="17" fillId="47" borderId="13" xfId="49" applyNumberFormat="1" applyFont="1" applyBorder="1"/>
    <xf numFmtId="164" fontId="17" fillId="49" borderId="0" xfId="51" applyNumberFormat="1" applyFont="1" applyBorder="1"/>
    <xf numFmtId="164" fontId="17" fillId="49" borderId="4" xfId="51" applyNumberFormat="1" applyFont="1" applyBorder="1"/>
    <xf numFmtId="164" fontId="17" fillId="49" borderId="13" xfId="51" applyNumberFormat="1" applyFont="1" applyBorder="1"/>
    <xf numFmtId="164" fontId="17" fillId="42" borderId="0" xfId="48" applyNumberFormat="1" applyFont="1" applyBorder="1"/>
    <xf numFmtId="164" fontId="17" fillId="42" borderId="4" xfId="48" applyNumberFormat="1" applyFont="1" applyBorder="1"/>
    <xf numFmtId="164" fontId="17" fillId="42" borderId="13" xfId="48" applyNumberFormat="1" applyFont="1" applyBorder="1"/>
    <xf numFmtId="0" fontId="17" fillId="43" borderId="6" xfId="47" applyFont="1" applyBorder="1"/>
    <xf numFmtId="0" fontId="17" fillId="43" borderId="7" xfId="47" applyFont="1" applyBorder="1"/>
    <xf numFmtId="0" fontId="17" fillId="43" borderId="8" xfId="47" applyFont="1" applyBorder="1"/>
    <xf numFmtId="164" fontId="17" fillId="43" borderId="7" xfId="47" applyNumberFormat="1" applyFont="1" applyBorder="1"/>
    <xf numFmtId="164" fontId="17" fillId="43" borderId="6" xfId="47" applyNumberFormat="1" applyFont="1" applyBorder="1"/>
    <xf numFmtId="164" fontId="17" fillId="43" borderId="14" xfId="47" applyNumberFormat="1" applyFont="1" applyBorder="1"/>
    <xf numFmtId="0" fontId="17" fillId="55" borderId="5" xfId="54" applyFont="1" applyBorder="1" applyAlignment="1">
      <alignment horizontal="center"/>
    </xf>
    <xf numFmtId="0" fontId="17" fillId="56" borderId="5" xfId="55" applyFont="1" applyBorder="1" applyAlignment="1">
      <alignment horizontal="center"/>
    </xf>
    <xf numFmtId="0" fontId="17" fillId="0" borderId="10" xfId="28" applyFont="1" applyBorder="1"/>
    <xf numFmtId="0" fontId="17" fillId="0" borderId="11" xfId="28" applyFont="1" applyBorder="1"/>
    <xf numFmtId="0" fontId="17" fillId="0" borderId="14" xfId="28" applyFont="1" applyBorder="1"/>
    <xf numFmtId="175" fontId="0" fillId="0" borderId="0" xfId="0" applyNumberFormat="1"/>
    <xf numFmtId="0" fontId="17" fillId="45" borderId="5" xfId="50" applyFont="1" applyBorder="1" applyAlignment="1">
      <alignment horizontal="center"/>
    </xf>
    <xf numFmtId="3" fontId="27" fillId="0" borderId="5" xfId="29" applyNumberFormat="1" applyFont="1" applyBorder="1" applyAlignment="1">
      <alignment horizontal="center"/>
    </xf>
    <xf numFmtId="174" fontId="27" fillId="0" borderId="6" xfId="29" applyNumberFormat="1" applyFont="1" applyBorder="1" applyAlignment="1">
      <alignment horizontal="center"/>
    </xf>
    <xf numFmtId="174" fontId="27" fillId="0" borderId="7" xfId="29" applyNumberFormat="1" applyFont="1" applyBorder="1" applyAlignment="1">
      <alignment horizontal="center"/>
    </xf>
    <xf numFmtId="174" fontId="27" fillId="0" borderId="8" xfId="29" applyNumberFormat="1" applyFont="1" applyBorder="1" applyAlignment="1">
      <alignment horizontal="center"/>
    </xf>
    <xf numFmtId="167" fontId="27" fillId="0" borderId="6" xfId="29" applyNumberFormat="1" applyFont="1" applyBorder="1" applyAlignment="1">
      <alignment horizontal="center"/>
    </xf>
    <xf numFmtId="167" fontId="27" fillId="0" borderId="7" xfId="29" applyNumberFormat="1" applyFont="1" applyBorder="1" applyAlignment="1">
      <alignment horizontal="center"/>
    </xf>
    <xf numFmtId="167" fontId="27" fillId="0" borderId="8" xfId="29" applyNumberFormat="1" applyFont="1" applyBorder="1" applyAlignment="1">
      <alignment horizontal="center"/>
    </xf>
    <xf numFmtId="3" fontId="27" fillId="0" borderId="6" xfId="29" applyNumberFormat="1" applyFont="1" applyBorder="1" applyAlignment="1">
      <alignment horizontal="center"/>
    </xf>
    <xf numFmtId="3" fontId="27" fillId="0" borderId="7" xfId="29" applyNumberFormat="1" applyFont="1" applyBorder="1" applyAlignment="1">
      <alignment horizontal="center"/>
    </xf>
    <xf numFmtId="3" fontId="27" fillId="0" borderId="8" xfId="29" applyNumberFormat="1" applyFont="1" applyBorder="1" applyAlignment="1">
      <alignment horizontal="center"/>
    </xf>
    <xf numFmtId="0" fontId="98" fillId="0" borderId="13" xfId="11" applyFont="1" applyBorder="1"/>
    <xf numFmtId="0" fontId="101" fillId="0" borderId="4" xfId="11" applyFont="1" applyBorder="1"/>
    <xf numFmtId="0" fontId="17" fillId="33" borderId="52" xfId="27" applyFont="1" applyFill="1" applyBorder="1"/>
    <xf numFmtId="0" fontId="17" fillId="33" borderId="3" xfId="27" applyFont="1" applyFill="1" applyBorder="1"/>
    <xf numFmtId="174" fontId="27" fillId="0" borderId="3" xfId="29" applyNumberFormat="1" applyFont="1" applyBorder="1" applyAlignment="1">
      <alignment horizontal="center"/>
    </xf>
    <xf numFmtId="167" fontId="27" fillId="0" borderId="3" xfId="29" applyNumberFormat="1" applyFont="1" applyBorder="1" applyAlignment="1">
      <alignment horizontal="center"/>
    </xf>
    <xf numFmtId="167" fontId="27" fillId="0" borderId="52" xfId="27" applyNumberFormat="1" applyFont="1" applyBorder="1" applyAlignment="1">
      <alignment horizontal="center"/>
    </xf>
    <xf numFmtId="167" fontId="27" fillId="0" borderId="3" xfId="27" applyNumberFormat="1" applyFont="1" applyBorder="1" applyAlignment="1">
      <alignment horizontal="center"/>
    </xf>
    <xf numFmtId="1" fontId="27" fillId="0" borderId="52" xfId="0" applyNumberFormat="1" applyFont="1" applyBorder="1" applyAlignment="1">
      <alignment horizontal="center"/>
    </xf>
    <xf numFmtId="1" fontId="27" fillId="0" borderId="3" xfId="12" applyNumberFormat="1" applyFont="1" applyBorder="1" applyAlignment="1">
      <alignment horizontal="center"/>
    </xf>
    <xf numFmtId="0" fontId="17" fillId="48" borderId="13" xfId="52" applyFont="1" applyBorder="1" applyAlignment="1"/>
    <xf numFmtId="0" fontId="17" fillId="48" borderId="4" xfId="52" applyFont="1" applyBorder="1" applyAlignment="1"/>
    <xf numFmtId="0" fontId="17" fillId="48" borderId="0" xfId="52" applyFont="1" applyBorder="1" applyAlignment="1"/>
    <xf numFmtId="0" fontId="17" fillId="48" borderId="5" xfId="52" applyFont="1" applyBorder="1" applyAlignment="1"/>
    <xf numFmtId="0" fontId="17" fillId="49" borderId="13" xfId="51" applyFont="1" applyBorder="1" applyAlignment="1"/>
    <xf numFmtId="0" fontId="17" fillId="49" borderId="4" xfId="51" applyFont="1" applyBorder="1" applyAlignment="1"/>
    <xf numFmtId="0" fontId="17" fillId="49" borderId="0" xfId="51" applyFont="1" applyBorder="1" applyAlignment="1"/>
    <xf numFmtId="0" fontId="17" fillId="49" borderId="5" xfId="51" applyFont="1" applyBorder="1" applyAlignment="1"/>
    <xf numFmtId="0" fontId="17" fillId="43" borderId="13" xfId="47" applyFont="1" applyBorder="1" applyAlignment="1"/>
    <xf numFmtId="0" fontId="17" fillId="43" borderId="4" xfId="47" applyFont="1" applyBorder="1" applyAlignment="1"/>
    <xf numFmtId="0" fontId="17" fillId="43" borderId="0" xfId="47" applyFont="1" applyBorder="1" applyAlignment="1"/>
    <xf numFmtId="0" fontId="17" fillId="43" borderId="5" xfId="47" applyFont="1" applyBorder="1" applyAlignment="1"/>
    <xf numFmtId="0" fontId="10" fillId="0" borderId="3" xfId="41" applyBorder="1"/>
    <xf numFmtId="0" fontId="14" fillId="6" borderId="13" xfId="41" applyFont="1" applyFill="1" applyBorder="1" applyAlignment="1">
      <alignment horizontal="left"/>
    </xf>
    <xf numFmtId="164" fontId="49" fillId="6" borderId="0" xfId="41" applyNumberFormat="1" applyFont="1" applyFill="1" applyAlignment="1">
      <alignment horizontal="center"/>
    </xf>
    <xf numFmtId="164" fontId="49" fillId="6" borderId="5" xfId="41" applyNumberFormat="1" applyFont="1" applyFill="1" applyBorder="1" applyAlignment="1">
      <alignment horizontal="center"/>
    </xf>
    <xf numFmtId="0" fontId="49" fillId="0" borderId="0" xfId="41" applyFont="1"/>
    <xf numFmtId="0" fontId="49" fillId="0" borderId="5" xfId="41" applyFont="1" applyBorder="1"/>
    <xf numFmtId="2" fontId="49" fillId="6" borderId="0" xfId="41" applyNumberFormat="1" applyFont="1" applyFill="1" applyAlignment="1">
      <alignment horizontal="center"/>
    </xf>
    <xf numFmtId="2" fontId="49" fillId="6" borderId="5" xfId="41" applyNumberFormat="1" applyFont="1" applyFill="1" applyBorder="1" applyAlignment="1">
      <alignment horizontal="center"/>
    </xf>
    <xf numFmtId="164" fontId="49" fillId="6" borderId="0" xfId="41" applyNumberFormat="1" applyFont="1" applyFill="1"/>
    <xf numFmtId="1" fontId="49" fillId="6" borderId="0" xfId="41" applyNumberFormat="1" applyFont="1" applyFill="1"/>
    <xf numFmtId="1" fontId="49" fillId="6" borderId="0" xfId="41" applyNumberFormat="1" applyFont="1" applyFill="1" applyAlignment="1">
      <alignment horizontal="center"/>
    </xf>
    <xf numFmtId="1" fontId="49" fillId="6" borderId="5" xfId="41" applyNumberFormat="1" applyFont="1" applyFill="1" applyBorder="1" applyAlignment="1">
      <alignment horizontal="center"/>
    </xf>
    <xf numFmtId="164" fontId="10" fillId="0" borderId="8" xfId="41" applyNumberFormat="1" applyBorder="1" applyAlignment="1">
      <alignment horizontal="center"/>
    </xf>
    <xf numFmtId="0" fontId="49" fillId="0" borderId="7" xfId="41" applyFont="1" applyBorder="1" applyAlignment="1">
      <alignment horizontal="center"/>
    </xf>
    <xf numFmtId="0" fontId="49" fillId="0" borderId="8" xfId="41" applyFont="1" applyBorder="1" applyAlignment="1">
      <alignment horizontal="center"/>
    </xf>
    <xf numFmtId="2" fontId="49" fillId="6" borderId="0" xfId="41" applyNumberFormat="1" applyFont="1" applyFill="1"/>
    <xf numFmtId="0" fontId="10" fillId="0" borderId="52" xfId="14" applyBorder="1"/>
    <xf numFmtId="0" fontId="20" fillId="0" borderId="52" xfId="14" applyFont="1" applyBorder="1" applyAlignment="1">
      <alignment horizontal="left"/>
    </xf>
    <xf numFmtId="0" fontId="10" fillId="0" borderId="3" xfId="14" applyBorder="1" applyAlignment="1">
      <alignment horizontal="center"/>
    </xf>
    <xf numFmtId="164" fontId="49" fillId="8" borderId="0" xfId="14" applyNumberFormat="1" applyFont="1" applyFill="1" applyAlignment="1">
      <alignment horizontal="center"/>
    </xf>
    <xf numFmtId="0" fontId="14" fillId="6" borderId="4" xfId="14" applyFont="1" applyFill="1" applyBorder="1" applyAlignment="1">
      <alignment horizontal="left"/>
    </xf>
    <xf numFmtId="164" fontId="49" fillId="6" borderId="4" xfId="14" applyNumberFormat="1" applyFont="1" applyFill="1" applyBorder="1" applyAlignment="1">
      <alignment horizontal="center"/>
    </xf>
    <xf numFmtId="164" fontId="49" fillId="6" borderId="0" xfId="14" applyNumberFormat="1" applyFont="1" applyFill="1" applyAlignment="1">
      <alignment horizontal="center"/>
    </xf>
    <xf numFmtId="164" fontId="49" fillId="6" borderId="5" xfId="14" applyNumberFormat="1" applyFont="1" applyFill="1" applyBorder="1" applyAlignment="1">
      <alignment horizontal="center"/>
    </xf>
    <xf numFmtId="0" fontId="14" fillId="6" borderId="13" xfId="14" applyFont="1" applyFill="1" applyBorder="1" applyAlignment="1">
      <alignment horizontal="left"/>
    </xf>
    <xf numFmtId="2" fontId="49" fillId="6" borderId="0" xfId="14" applyNumberFormat="1" applyFont="1" applyFill="1" applyAlignment="1">
      <alignment horizontal="center"/>
    </xf>
    <xf numFmtId="2" fontId="49" fillId="6" borderId="5" xfId="14" applyNumberFormat="1" applyFont="1" applyFill="1" applyBorder="1" applyAlignment="1">
      <alignment horizontal="center"/>
    </xf>
    <xf numFmtId="0" fontId="14" fillId="0" borderId="8" xfId="14" applyFont="1" applyBorder="1" applyAlignment="1">
      <alignment horizontal="left"/>
    </xf>
    <xf numFmtId="0" fontId="10" fillId="0" borderId="8" xfId="14" applyBorder="1"/>
    <xf numFmtId="0" fontId="14" fillId="6" borderId="0" xfId="9" applyFont="1" applyFill="1" applyAlignment="1">
      <alignment horizontal="center"/>
    </xf>
    <xf numFmtId="0" fontId="10" fillId="6" borderId="0" xfId="41" applyFill="1"/>
    <xf numFmtId="2" fontId="10" fillId="6" borderId="0" xfId="41" applyNumberFormat="1" applyFill="1"/>
    <xf numFmtId="165" fontId="10" fillId="0" borderId="0" xfId="41" applyNumberFormat="1"/>
    <xf numFmtId="164" fontId="10" fillId="6" borderId="0" xfId="41" applyNumberFormat="1" applyFill="1"/>
    <xf numFmtId="164" fontId="10" fillId="6" borderId="0" xfId="9" applyNumberFormat="1" applyFill="1"/>
    <xf numFmtId="0" fontId="10" fillId="0" borderId="14" xfId="14" applyBorder="1"/>
    <xf numFmtId="0" fontId="10" fillId="0" borderId="7" xfId="14" applyBorder="1"/>
    <xf numFmtId="0" fontId="64" fillId="0" borderId="52" xfId="27" applyFont="1" applyBorder="1" applyAlignment="1">
      <alignment vertical="center"/>
    </xf>
    <xf numFmtId="0" fontId="42" fillId="0" borderId="52" xfId="27" applyFont="1" applyBorder="1" applyAlignment="1">
      <alignment horizontal="left" vertical="center"/>
    </xf>
    <xf numFmtId="0" fontId="12" fillId="0" borderId="3" xfId="27" applyFont="1" applyBorder="1" applyAlignment="1">
      <alignment horizontal="center" vertical="center"/>
    </xf>
    <xf numFmtId="0" fontId="42" fillId="0" borderId="52" xfId="27" applyFont="1" applyBorder="1" applyAlignment="1">
      <alignment horizontal="left" vertical="center" wrapText="1"/>
    </xf>
    <xf numFmtId="0" fontId="65" fillId="0" borderId="52" xfId="27" applyFont="1" applyBorder="1" applyAlignment="1">
      <alignment vertical="center"/>
    </xf>
    <xf numFmtId="0" fontId="69" fillId="0" borderId="52" xfId="27" applyFont="1" applyBorder="1" applyAlignment="1">
      <alignment horizontal="left" vertical="center" wrapText="1"/>
    </xf>
    <xf numFmtId="0" fontId="65" fillId="0" borderId="3" xfId="27" applyFont="1" applyBorder="1" applyAlignment="1">
      <alignment horizontal="center" vertical="center" wrapText="1"/>
    </xf>
    <xf numFmtId="0" fontId="67" fillId="0" borderId="16" xfId="27" applyFont="1" applyBorder="1" applyAlignment="1">
      <alignment horizontal="center" vertical="center" wrapText="1"/>
    </xf>
    <xf numFmtId="0" fontId="65" fillId="0" borderId="52" xfId="27" applyFont="1" applyBorder="1" applyAlignment="1">
      <alignment horizontal="center" vertical="center" wrapText="1"/>
    </xf>
    <xf numFmtId="0" fontId="61" fillId="6" borderId="0" xfId="36" applyFont="1" applyFill="1" applyAlignment="1">
      <alignment horizontal="center" wrapText="1"/>
    </xf>
    <xf numFmtId="0" fontId="12" fillId="0" borderId="42" xfId="27" applyFont="1" applyBorder="1" applyAlignment="1">
      <alignment horizontal="center" vertical="center" wrapText="1"/>
    </xf>
    <xf numFmtId="0" fontId="10" fillId="0" borderId="42" xfId="6" applyBorder="1" applyAlignment="1">
      <alignment horizontal="center"/>
    </xf>
    <xf numFmtId="0" fontId="10" fillId="0" borderId="42" xfId="6" applyBorder="1" applyAlignment="1">
      <alignment horizontal="left"/>
    </xf>
    <xf numFmtId="165" fontId="49" fillId="32" borderId="0" xfId="6" applyNumberFormat="1" applyFont="1" applyFill="1" applyAlignment="1">
      <alignment horizontal="center"/>
    </xf>
    <xf numFmtId="0" fontId="8" fillId="13" borderId="0" xfId="2" applyFill="1" applyBorder="1" applyAlignment="1" applyProtection="1">
      <alignment horizontal="left"/>
    </xf>
    <xf numFmtId="0" fontId="14" fillId="0" borderId="16" xfId="6" applyFont="1" applyBorder="1" applyAlignment="1">
      <alignment horizontal="center"/>
    </xf>
    <xf numFmtId="0" fontId="14" fillId="0" borderId="11" xfId="6" applyFont="1" applyBorder="1" applyAlignment="1">
      <alignment horizontal="center"/>
    </xf>
    <xf numFmtId="0" fontId="14" fillId="0" borderId="10" xfId="6" applyFont="1" applyBorder="1" applyAlignment="1">
      <alignment horizontal="center"/>
    </xf>
    <xf numFmtId="0" fontId="14" fillId="0" borderId="12" xfId="6" applyFont="1" applyBorder="1" applyAlignment="1">
      <alignment horizontal="center"/>
    </xf>
    <xf numFmtId="0" fontId="14" fillId="0" borderId="42" xfId="6" applyFont="1" applyBorder="1" applyAlignment="1">
      <alignment horizontal="center"/>
    </xf>
    <xf numFmtId="0" fontId="8" fillId="13" borderId="0" xfId="2" applyFill="1" applyBorder="1" applyAlignment="1" applyProtection="1">
      <alignment horizontal="left"/>
    </xf>
    <xf numFmtId="0" fontId="17" fillId="54" borderId="15" xfId="53" applyFont="1" applyBorder="1"/>
    <xf numFmtId="0" fontId="17" fillId="54" borderId="13" xfId="53" applyFont="1" applyBorder="1"/>
    <xf numFmtId="0" fontId="17" fillId="55" borderId="13" xfId="54" applyFont="1" applyBorder="1"/>
    <xf numFmtId="0" fontId="17" fillId="56" borderId="13" xfId="55" applyFont="1" applyBorder="1"/>
    <xf numFmtId="0" fontId="17" fillId="45" borderId="13" xfId="50" applyFont="1" applyBorder="1"/>
    <xf numFmtId="0" fontId="17" fillId="47" borderId="13" xfId="49" applyFont="1" applyBorder="1"/>
    <xf numFmtId="0" fontId="17" fillId="49" borderId="13" xfId="51" applyFont="1" applyBorder="1"/>
    <xf numFmtId="0" fontId="17" fillId="42" borderId="13" xfId="48" applyFont="1" applyBorder="1"/>
    <xf numFmtId="0" fontId="17" fillId="43" borderId="13" xfId="47" applyFont="1" applyBorder="1"/>
    <xf numFmtId="0" fontId="17" fillId="43" borderId="14" xfId="47" applyFont="1" applyBorder="1"/>
    <xf numFmtId="175" fontId="17" fillId="54" borderId="5" xfId="53" applyNumberFormat="1" applyFont="1" applyBorder="1"/>
    <xf numFmtId="175" fontId="17" fillId="54" borderId="13" xfId="53" applyNumberFormat="1" applyFont="1" applyBorder="1"/>
    <xf numFmtId="0" fontId="17" fillId="0" borderId="0" xfId="39" applyFont="1"/>
    <xf numFmtId="175" fontId="17" fillId="55" borderId="5" xfId="54" applyNumberFormat="1" applyFont="1" applyBorder="1"/>
    <xf numFmtId="175" fontId="17" fillId="55" borderId="13" xfId="54" applyNumberFormat="1" applyFont="1" applyBorder="1"/>
    <xf numFmtId="175" fontId="17" fillId="56" borderId="5" xfId="55" applyNumberFormat="1" applyFont="1" applyBorder="1"/>
    <xf numFmtId="175" fontId="17" fillId="56" borderId="13" xfId="55" applyNumberFormat="1" applyFont="1" applyBorder="1"/>
    <xf numFmtId="175" fontId="17" fillId="45" borderId="5" xfId="50" applyNumberFormat="1" applyFont="1" applyBorder="1"/>
    <xf numFmtId="175" fontId="17" fillId="45" borderId="13" xfId="50" applyNumberFormat="1" applyFont="1" applyBorder="1"/>
    <xf numFmtId="175" fontId="17" fillId="47" borderId="5" xfId="49" applyNumberFormat="1" applyFont="1" applyBorder="1"/>
    <xf numFmtId="175" fontId="17" fillId="47" borderId="13" xfId="49" applyNumberFormat="1" applyFont="1" applyBorder="1"/>
    <xf numFmtId="175" fontId="17" fillId="49" borderId="5" xfId="51" applyNumberFormat="1" applyFont="1" applyBorder="1"/>
    <xf numFmtId="175" fontId="17" fillId="49" borderId="13" xfId="51" applyNumberFormat="1" applyFont="1" applyBorder="1"/>
    <xf numFmtId="175" fontId="17" fillId="42" borderId="5" xfId="48" applyNumberFormat="1" applyFont="1" applyBorder="1"/>
    <xf numFmtId="175" fontId="17" fillId="42" borderId="13" xfId="48" applyNumberFormat="1" applyFont="1" applyBorder="1"/>
    <xf numFmtId="175" fontId="17" fillId="43" borderId="5" xfId="47" applyNumberFormat="1" applyFont="1" applyBorder="1"/>
    <xf numFmtId="175" fontId="17" fillId="43" borderId="13" xfId="47" applyNumberFormat="1" applyFont="1" applyBorder="1"/>
    <xf numFmtId="175" fontId="17" fillId="43" borderId="8" xfId="47" applyNumberFormat="1" applyFont="1" applyBorder="1"/>
    <xf numFmtId="175" fontId="17" fillId="43" borderId="14" xfId="47" applyNumberFormat="1" applyFont="1" applyBorder="1"/>
    <xf numFmtId="0" fontId="7" fillId="0" borderId="0" xfId="0" applyFont="1"/>
    <xf numFmtId="3" fontId="1" fillId="37" borderId="60" xfId="39" applyNumberFormat="1" applyFill="1" applyBorder="1"/>
    <xf numFmtId="0" fontId="17" fillId="0" borderId="60" xfId="28" applyFont="1" applyBorder="1"/>
    <xf numFmtId="0" fontId="17" fillId="37" borderId="60" xfId="10" applyFont="1" applyFill="1" applyBorder="1"/>
    <xf numFmtId="175" fontId="7" fillId="37" borderId="60" xfId="39" applyNumberFormat="1" applyFont="1" applyFill="1" applyBorder="1"/>
    <xf numFmtId="0" fontId="82" fillId="0" borderId="60" xfId="38" applyFont="1" applyBorder="1"/>
    <xf numFmtId="0" fontId="29" fillId="0" borderId="60" xfId="38" applyFont="1" applyBorder="1"/>
    <xf numFmtId="0" fontId="20" fillId="0" borderId="52" xfId="6" applyFont="1" applyBorder="1" applyAlignment="1">
      <alignment horizontal="right"/>
    </xf>
    <xf numFmtId="0" fontId="20" fillId="0" borderId="3" xfId="6" applyFont="1" applyBorder="1" applyAlignment="1">
      <alignment horizontal="right"/>
    </xf>
    <xf numFmtId="0" fontId="10" fillId="0" borderId="52" xfId="6" applyBorder="1"/>
    <xf numFmtId="0" fontId="20" fillId="0" borderId="52" xfId="6" applyFont="1" applyBorder="1" applyAlignment="1">
      <alignment horizontal="center"/>
    </xf>
    <xf numFmtId="0" fontId="10" fillId="0" borderId="3" xfId="6" applyBorder="1" applyAlignment="1">
      <alignment horizontal="center"/>
    </xf>
    <xf numFmtId="0" fontId="86" fillId="0" borderId="9" xfId="6" applyFont="1" applyBorder="1" applyAlignment="1">
      <alignment horizontal="center" vertical="center" wrapText="1"/>
    </xf>
    <xf numFmtId="0" fontId="88" fillId="0" borderId="9" xfId="6" applyFont="1" applyBorder="1" applyAlignment="1">
      <alignment horizontal="center" vertical="center"/>
    </xf>
    <xf numFmtId="0" fontId="88" fillId="0" borderId="9" xfId="6" applyFont="1" applyBorder="1" applyAlignment="1">
      <alignment horizontal="center" vertical="center" wrapText="1"/>
    </xf>
    <xf numFmtId="0" fontId="15" fillId="0" borderId="15" xfId="33" applyFont="1" applyBorder="1" applyAlignment="1">
      <alignment horizontal="left"/>
    </xf>
    <xf numFmtId="0" fontId="77" fillId="0" borderId="2" xfId="6" applyFont="1" applyBorder="1" applyAlignment="1">
      <alignment horizontal="center" vertical="center" wrapText="1"/>
    </xf>
    <xf numFmtId="165" fontId="77" fillId="0" borderId="33" xfId="6" applyNumberFormat="1" applyFont="1" applyBorder="1" applyAlignment="1">
      <alignment horizontal="center" vertical="center" wrapText="1"/>
    </xf>
    <xf numFmtId="0" fontId="15" fillId="0" borderId="13" xfId="33" applyFont="1" applyBorder="1" applyAlignment="1">
      <alignment horizontal="left"/>
    </xf>
    <xf numFmtId="165" fontId="77" fillId="0" borderId="5" xfId="6" applyNumberFormat="1" applyFont="1" applyBorder="1" applyAlignment="1">
      <alignment horizontal="center" vertical="center" wrapText="1"/>
    </xf>
    <xf numFmtId="0" fontId="15" fillId="0" borderId="60" xfId="33" applyFont="1" applyBorder="1" applyAlignment="1">
      <alignment horizontal="left"/>
    </xf>
    <xf numFmtId="0" fontId="77" fillId="0" borderId="7" xfId="6" applyFont="1" applyBorder="1" applyAlignment="1">
      <alignment horizontal="center" vertical="center" wrapText="1"/>
    </xf>
    <xf numFmtId="165" fontId="77" fillId="0" borderId="8" xfId="6" applyNumberFormat="1" applyFont="1" applyBorder="1" applyAlignment="1">
      <alignment horizontal="center" vertical="center" wrapText="1"/>
    </xf>
    <xf numFmtId="0" fontId="14" fillId="0" borderId="9" xfId="6" applyFont="1" applyBorder="1" applyAlignment="1">
      <alignment horizontal="center"/>
    </xf>
    <xf numFmtId="0" fontId="14" fillId="0" borderId="9" xfId="17" applyFont="1" applyBorder="1" applyAlignment="1">
      <alignment horizontal="center"/>
    </xf>
    <xf numFmtId="0" fontId="17" fillId="0" borderId="12" xfId="0" applyFont="1" applyBorder="1"/>
    <xf numFmtId="11" fontId="15" fillId="0" borderId="61" xfId="56" applyNumberFormat="1" applyFont="1" applyBorder="1" applyAlignment="1">
      <alignment horizontal="right"/>
    </xf>
    <xf numFmtId="11" fontId="15" fillId="0" borderId="62" xfId="56" applyNumberFormat="1" applyFont="1" applyBorder="1" applyAlignment="1">
      <alignment horizontal="right"/>
    </xf>
    <xf numFmtId="0" fontId="28" fillId="0" borderId="15" xfId="0" applyFont="1" applyBorder="1" applyAlignment="1">
      <alignment horizontal="center" vertical="center"/>
    </xf>
    <xf numFmtId="0" fontId="17" fillId="0" borderId="4" xfId="0" applyFont="1" applyBorder="1"/>
    <xf numFmtId="11" fontId="15" fillId="0" borderId="0" xfId="56" applyNumberFormat="1" applyFont="1" applyAlignment="1">
      <alignment horizontal="right"/>
    </xf>
    <xf numFmtId="0" fontId="28" fillId="0" borderId="5" xfId="0" applyFont="1" applyBorder="1" applyAlignment="1">
      <alignment horizontal="center" vertical="center"/>
    </xf>
    <xf numFmtId="11" fontId="116" fillId="0" borderId="0" xfId="56" applyNumberFormat="1" applyFont="1" applyAlignment="1">
      <alignment horizontal="right"/>
    </xf>
    <xf numFmtId="0" fontId="13" fillId="0" borderId="4" xfId="57" applyBorder="1"/>
    <xf numFmtId="11" fontId="14" fillId="0" borderId="0" xfId="6" applyNumberFormat="1" applyFont="1" applyAlignment="1">
      <alignment horizontal="right"/>
    </xf>
    <xf numFmtId="11" fontId="120" fillId="0" borderId="0" xfId="56" applyNumberFormat="1" applyFont="1" applyAlignment="1">
      <alignment horizontal="right"/>
    </xf>
    <xf numFmtId="11" fontId="116" fillId="0" borderId="0" xfId="56" applyNumberFormat="1" applyFont="1"/>
    <xf numFmtId="0" fontId="13" fillId="0" borderId="4" xfId="58" applyBorder="1"/>
    <xf numFmtId="0" fontId="13" fillId="0" borderId="6" xfId="58" applyBorder="1"/>
    <xf numFmtId="0" fontId="17" fillId="0" borderId="15" xfId="0" applyFont="1" applyBorder="1"/>
    <xf numFmtId="11" fontId="120" fillId="0" borderId="64" xfId="56" applyNumberFormat="1" applyFont="1" applyBorder="1" applyAlignment="1">
      <alignment horizontal="right"/>
    </xf>
    <xf numFmtId="0" fontId="17" fillId="0" borderId="15" xfId="0" applyFont="1" applyBorder="1" applyAlignment="1">
      <alignment horizontal="center" vertical="center"/>
    </xf>
    <xf numFmtId="0" fontId="17" fillId="0" borderId="13" xfId="0" applyFont="1" applyBorder="1"/>
    <xf numFmtId="11" fontId="116" fillId="0" borderId="28" xfId="56" applyNumberFormat="1" applyFont="1" applyBorder="1" applyAlignment="1">
      <alignment horizontal="right"/>
    </xf>
    <xf numFmtId="11" fontId="120" fillId="0" borderId="50" xfId="56" applyNumberFormat="1" applyFont="1" applyBorder="1" applyAlignment="1">
      <alignment horizontal="right"/>
    </xf>
    <xf numFmtId="0" fontId="28" fillId="0" borderId="13" xfId="0" applyFont="1" applyBorder="1" applyAlignment="1">
      <alignment horizontal="center" vertical="center"/>
    </xf>
    <xf numFmtId="11" fontId="116" fillId="0" borderId="50" xfId="56" applyNumberFormat="1" applyFont="1" applyBorder="1" applyAlignment="1">
      <alignment horizontal="right"/>
    </xf>
    <xf numFmtId="11" fontId="120" fillId="0" borderId="66" xfId="56" applyNumberFormat="1" applyFont="1" applyBorder="1" applyAlignment="1">
      <alignment horizontal="right"/>
    </xf>
    <xf numFmtId="0" fontId="13" fillId="0" borderId="28" xfId="57" applyBorder="1" applyAlignment="1">
      <alignment wrapText="1"/>
    </xf>
    <xf numFmtId="11" fontId="14" fillId="0" borderId="64" xfId="56" applyNumberFormat="1" applyFont="1" applyBorder="1" applyAlignment="1">
      <alignment horizontal="right"/>
    </xf>
    <xf numFmtId="11" fontId="14" fillId="0" borderId="50" xfId="56" applyNumberFormat="1" applyFont="1" applyBorder="1" applyAlignment="1">
      <alignment horizontal="right"/>
    </xf>
    <xf numFmtId="0" fontId="27" fillId="0" borderId="0" xfId="0" quotePrefix="1" applyFont="1"/>
    <xf numFmtId="164" fontId="49" fillId="0" borderId="5" xfId="6" applyNumberFormat="1" applyFont="1" applyBorder="1" applyAlignment="1">
      <alignment horizontal="center"/>
    </xf>
    <xf numFmtId="0" fontId="10" fillId="0" borderId="60" xfId="6" applyBorder="1"/>
    <xf numFmtId="1" fontId="13" fillId="32" borderId="4" xfId="33" applyNumberFormat="1" applyFill="1" applyBorder="1" applyAlignment="1">
      <alignment horizontal="center"/>
    </xf>
    <xf numFmtId="1" fontId="13" fillId="32" borderId="5" xfId="33" applyNumberFormat="1" applyFill="1" applyBorder="1" applyAlignment="1">
      <alignment horizontal="center"/>
    </xf>
    <xf numFmtId="2" fontId="13" fillId="32" borderId="0" xfId="33" applyNumberFormat="1" applyFill="1" applyBorder="1" applyAlignment="1">
      <alignment horizontal="center"/>
    </xf>
    <xf numFmtId="1" fontId="13" fillId="32" borderId="0" xfId="33" applyNumberFormat="1" applyFill="1" applyBorder="1" applyAlignment="1">
      <alignment horizontal="center"/>
    </xf>
    <xf numFmtId="2" fontId="41" fillId="0" borderId="68" xfId="33" applyNumberFormat="1" applyFont="1" applyBorder="1" applyAlignment="1">
      <alignment horizontal="center"/>
    </xf>
    <xf numFmtId="0" fontId="20" fillId="0" borderId="68" xfId="27" applyFont="1" applyBorder="1"/>
    <xf numFmtId="1" fontId="41" fillId="0" borderId="68" xfId="33" applyNumberFormat="1" applyFont="1" applyBorder="1" applyAlignment="1">
      <alignment horizontal="left"/>
    </xf>
    <xf numFmtId="2" fontId="10" fillId="0" borderId="7" xfId="27" applyNumberFormat="1" applyBorder="1"/>
    <xf numFmtId="1" fontId="10" fillId="0" borderId="7" xfId="27" applyNumberFormat="1" applyBorder="1"/>
    <xf numFmtId="11" fontId="116" fillId="0" borderId="0" xfId="0" applyNumberFormat="1" applyFont="1" applyAlignment="1">
      <alignment horizontal="right"/>
    </xf>
    <xf numFmtId="11" fontId="120" fillId="0" borderId="0" xfId="6" applyNumberFormat="1" applyFont="1" applyAlignment="1">
      <alignment horizontal="right"/>
    </xf>
    <xf numFmtId="11" fontId="120" fillId="0" borderId="0" xfId="0" applyNumberFormat="1" applyFont="1" applyAlignment="1">
      <alignment horizontal="right"/>
    </xf>
    <xf numFmtId="11" fontId="120" fillId="0" borderId="0" xfId="56" applyNumberFormat="1" applyFont="1"/>
    <xf numFmtId="11" fontId="120" fillId="0" borderId="63" xfId="56" applyNumberFormat="1" applyFont="1" applyBorder="1" applyAlignment="1">
      <alignment horizontal="right"/>
    </xf>
    <xf numFmtId="11" fontId="120" fillId="0" borderId="28" xfId="56" applyNumberFormat="1" applyFont="1" applyBorder="1" applyAlignment="1">
      <alignment horizontal="right"/>
    </xf>
    <xf numFmtId="11" fontId="120" fillId="0" borderId="65" xfId="56" applyNumberFormat="1" applyFont="1" applyBorder="1" applyAlignment="1">
      <alignment horizontal="right"/>
    </xf>
    <xf numFmtId="0" fontId="10" fillId="0" borderId="51" xfId="17" applyFont="1" applyBorder="1" applyAlignment="1">
      <alignment horizontal="center" vertical="center"/>
    </xf>
    <xf numFmtId="0" fontId="13" fillId="0" borderId="28" xfId="60" applyBorder="1"/>
    <xf numFmtId="11" fontId="14" fillId="0" borderId="63" xfId="56" applyNumberFormat="1" applyFont="1" applyBorder="1" applyAlignment="1">
      <alignment horizontal="right"/>
    </xf>
    <xf numFmtId="11" fontId="14" fillId="0" borderId="28" xfId="56" applyNumberFormat="1" applyFont="1" applyBorder="1" applyAlignment="1">
      <alignment horizontal="right"/>
    </xf>
    <xf numFmtId="0" fontId="17" fillId="0" borderId="42" xfId="28" applyFont="1" applyBorder="1"/>
    <xf numFmtId="0" fontId="17" fillId="33" borderId="6" xfId="27" applyFont="1" applyFill="1" applyBorder="1"/>
    <xf numFmtId="0" fontId="17" fillId="33" borderId="7" xfId="27" applyFont="1" applyFill="1" applyBorder="1"/>
    <xf numFmtId="0" fontId="17" fillId="0" borderId="16" xfId="28" applyFont="1" applyBorder="1"/>
    <xf numFmtId="0" fontId="17" fillId="35" borderId="12" xfId="27" applyFont="1" applyFill="1" applyBorder="1"/>
    <xf numFmtId="0" fontId="17" fillId="35" borderId="2" xfId="27" applyFont="1" applyFill="1" applyBorder="1"/>
    <xf numFmtId="174" fontId="17" fillId="35" borderId="2" xfId="27" applyNumberFormat="1" applyFont="1" applyFill="1" applyBorder="1"/>
    <xf numFmtId="174" fontId="17" fillId="35" borderId="33" xfId="27" applyNumberFormat="1" applyFont="1" applyFill="1" applyBorder="1"/>
    <xf numFmtId="174" fontId="17" fillId="35" borderId="0" xfId="27" applyNumberFormat="1" applyFont="1" applyFill="1"/>
    <xf numFmtId="174" fontId="17" fillId="35" borderId="5" xfId="27" applyNumberFormat="1" applyFont="1" applyFill="1" applyBorder="1"/>
    <xf numFmtId="174" fontId="17" fillId="34" borderId="0" xfId="27" applyNumberFormat="1" applyFont="1" applyFill="1"/>
    <xf numFmtId="174" fontId="17" fillId="34" borderId="5" xfId="27" applyNumberFormat="1" applyFont="1" applyFill="1" applyBorder="1"/>
    <xf numFmtId="174" fontId="17" fillId="36" borderId="0" xfId="27" applyNumberFormat="1" applyFont="1" applyFill="1"/>
    <xf numFmtId="174" fontId="17" fillId="36" borderId="5" xfId="27" applyNumberFormat="1" applyFont="1" applyFill="1" applyBorder="1"/>
    <xf numFmtId="174" fontId="17" fillId="33" borderId="0" xfId="27" applyNumberFormat="1" applyFont="1" applyFill="1"/>
    <xf numFmtId="174" fontId="17" fillId="33" borderId="5" xfId="27" applyNumberFormat="1" applyFont="1" applyFill="1" applyBorder="1"/>
    <xf numFmtId="174" fontId="17" fillId="33" borderId="7" xfId="27" applyNumberFormat="1" applyFont="1" applyFill="1" applyBorder="1"/>
    <xf numFmtId="174" fontId="17" fillId="33" borderId="8" xfId="27" applyNumberFormat="1" applyFont="1" applyFill="1" applyBorder="1"/>
    <xf numFmtId="3" fontId="27" fillId="35" borderId="2" xfId="27" applyNumberFormat="1" applyFont="1" applyFill="1" applyBorder="1"/>
    <xf numFmtId="3" fontId="27" fillId="35" borderId="33" xfId="27" applyNumberFormat="1" applyFont="1" applyFill="1" applyBorder="1"/>
    <xf numFmtId="0" fontId="17" fillId="34" borderId="0" xfId="27" applyFont="1" applyFill="1" applyBorder="1"/>
    <xf numFmtId="3" fontId="27" fillId="34" borderId="0" xfId="27" applyNumberFormat="1" applyFont="1" applyFill="1" applyBorder="1"/>
    <xf numFmtId="3" fontId="27" fillId="34" borderId="5" xfId="27" applyNumberFormat="1" applyFont="1" applyFill="1" applyBorder="1"/>
    <xf numFmtId="0" fontId="17" fillId="36" borderId="0" xfId="27" applyFont="1" applyFill="1" applyBorder="1"/>
    <xf numFmtId="3" fontId="27" fillId="36" borderId="0" xfId="27" applyNumberFormat="1" applyFont="1" applyFill="1" applyBorder="1"/>
    <xf numFmtId="3" fontId="27" fillId="36" borderId="5" xfId="27" applyNumberFormat="1" applyFont="1" applyFill="1" applyBorder="1"/>
    <xf numFmtId="3" fontId="27" fillId="33" borderId="7" xfId="27" applyNumberFormat="1" applyFont="1" applyFill="1" applyBorder="1"/>
    <xf numFmtId="3" fontId="27" fillId="33" borderId="8" xfId="27" applyNumberFormat="1" applyFont="1" applyFill="1" applyBorder="1"/>
    <xf numFmtId="0" fontId="65" fillId="0" borderId="4" xfId="27" applyFont="1" applyFill="1" applyBorder="1" applyAlignment="1">
      <alignment vertical="center"/>
    </xf>
    <xf numFmtId="0" fontId="42" fillId="0" borderId="4" xfId="27" applyFont="1" applyFill="1" applyBorder="1" applyAlignment="1">
      <alignment horizontal="center" vertical="center" wrapText="1"/>
    </xf>
    <xf numFmtId="0" fontId="42" fillId="0" borderId="0" xfId="27" applyFont="1" applyFill="1" applyAlignment="1">
      <alignment horizontal="center" vertical="center" wrapText="1"/>
    </xf>
    <xf numFmtId="0" fontId="42" fillId="0" borderId="5" xfId="27" applyFont="1" applyFill="1" applyBorder="1" applyAlignment="1">
      <alignment horizontal="center" vertical="center" wrapText="1"/>
    </xf>
    <xf numFmtId="0" fontId="42" fillId="0" borderId="4" xfId="27" applyFont="1" applyFill="1" applyBorder="1" applyAlignment="1">
      <alignment vertical="center"/>
    </xf>
    <xf numFmtId="0" fontId="42" fillId="0" borderId="5" xfId="27" applyFont="1" applyFill="1" applyBorder="1" applyAlignment="1">
      <alignment horizontal="center" vertical="center"/>
    </xf>
    <xf numFmtId="0" fontId="65" fillId="0" borderId="3" xfId="27" applyFont="1" applyBorder="1" applyAlignment="1">
      <alignment horizontal="left" vertical="center"/>
    </xf>
    <xf numFmtId="0" fontId="82" fillId="0" borderId="0" xfId="0" applyFont="1" applyFill="1" applyBorder="1"/>
    <xf numFmtId="0" fontId="82" fillId="0" borderId="0" xfId="0" quotePrefix="1" applyFont="1"/>
    <xf numFmtId="0" fontId="82" fillId="0" borderId="0" xfId="0" applyFont="1" applyAlignment="1">
      <alignment horizontal="left"/>
    </xf>
    <xf numFmtId="0" fontId="10" fillId="0" borderId="11" xfId="17" applyFont="1" applyBorder="1" applyAlignment="1">
      <alignment horizontal="center"/>
    </xf>
    <xf numFmtId="0" fontId="10" fillId="0" borderId="9" xfId="17" applyFont="1" applyBorder="1" applyAlignment="1">
      <alignment horizontal="center"/>
    </xf>
    <xf numFmtId="0" fontId="10" fillId="0" borderId="9" xfId="17" quotePrefix="1" applyFont="1" applyBorder="1" applyAlignment="1">
      <alignment horizontal="center"/>
    </xf>
    <xf numFmtId="0" fontId="10" fillId="0" borderId="11" xfId="17" applyFont="1" applyBorder="1" applyAlignment="1">
      <alignment horizontal="left"/>
    </xf>
    <xf numFmtId="0" fontId="82" fillId="0" borderId="9" xfId="0" applyFont="1" applyBorder="1"/>
    <xf numFmtId="0" fontId="14" fillId="0" borderId="0" xfId="0" applyFont="1" applyAlignment="1">
      <alignment horizontal="left"/>
    </xf>
    <xf numFmtId="0" fontId="14" fillId="0" borderId="14" xfId="17" applyFont="1" applyBorder="1" applyAlignment="1">
      <alignment horizontal="left"/>
    </xf>
    <xf numFmtId="0" fontId="14" fillId="0" borderId="9" xfId="17" applyFont="1" applyBorder="1" applyAlignment="1">
      <alignment horizontal="left"/>
    </xf>
    <xf numFmtId="0" fontId="10" fillId="0" borderId="0" xfId="23" applyFont="1"/>
    <xf numFmtId="0" fontId="10" fillId="0" borderId="52" xfId="23" applyFont="1" applyBorder="1"/>
    <xf numFmtId="0" fontId="10" fillId="0" borderId="4" xfId="23" applyFont="1" applyBorder="1"/>
    <xf numFmtId="0" fontId="10" fillId="0" borderId="5" xfId="23" applyFont="1" applyBorder="1"/>
    <xf numFmtId="0" fontId="10" fillId="0" borderId="6" xfId="23" applyFont="1" applyBorder="1"/>
    <xf numFmtId="0" fontId="10" fillId="0" borderId="7" xfId="23" applyFont="1" applyBorder="1"/>
    <xf numFmtId="0" fontId="10" fillId="0" borderId="8" xfId="23" applyFont="1" applyBorder="1"/>
    <xf numFmtId="1" fontId="10" fillId="0" borderId="7" xfId="23" applyNumberFormat="1" applyFont="1" applyBorder="1" applyAlignment="1">
      <alignment horizontal="center"/>
    </xf>
    <xf numFmtId="0" fontId="10" fillId="0" borderId="7" xfId="23" applyFont="1" applyBorder="1" applyAlignment="1">
      <alignment horizontal="center"/>
    </xf>
    <xf numFmtId="1" fontId="10" fillId="0" borderId="8" xfId="23" applyNumberFormat="1" applyFont="1" applyBorder="1" applyAlignment="1">
      <alignment horizontal="center"/>
    </xf>
    <xf numFmtId="0" fontId="10" fillId="0" borderId="0" xfId="23" applyFont="1" applyAlignment="1">
      <alignment horizontal="center"/>
    </xf>
    <xf numFmtId="0" fontId="10" fillId="0" borderId="5" xfId="23" applyFont="1" applyBorder="1" applyAlignment="1">
      <alignment horizontal="center"/>
    </xf>
    <xf numFmtId="0" fontId="10" fillId="0" borderId="4" xfId="23" applyFont="1" applyBorder="1" applyAlignment="1">
      <alignment horizontal="center"/>
    </xf>
    <xf numFmtId="9" fontId="10" fillId="0" borderId="0" xfId="41" applyNumberFormat="1" applyFont="1"/>
    <xf numFmtId="2" fontId="10" fillId="0" borderId="0" xfId="23" applyNumberFormat="1" applyFont="1" applyAlignment="1">
      <alignment horizontal="center"/>
    </xf>
    <xf numFmtId="2" fontId="10" fillId="0" borderId="5" xfId="23" applyNumberFormat="1" applyFont="1" applyBorder="1" applyAlignment="1">
      <alignment horizontal="center"/>
    </xf>
    <xf numFmtId="0" fontId="10" fillId="0" borderId="15" xfId="41" applyFont="1" applyBorder="1"/>
    <xf numFmtId="0" fontId="10" fillId="0" borderId="13" xfId="41" applyFont="1" applyBorder="1"/>
    <xf numFmtId="0" fontId="10" fillId="0" borderId="15" xfId="41" applyFont="1" applyBorder="1" applyAlignment="1">
      <alignment horizontal="center"/>
    </xf>
    <xf numFmtId="0" fontId="10" fillId="0" borderId="51" xfId="41" applyFont="1" applyBorder="1"/>
    <xf numFmtId="0" fontId="10" fillId="0" borderId="51" xfId="41" applyFont="1" applyBorder="1" applyAlignment="1">
      <alignment horizontal="center"/>
    </xf>
    <xf numFmtId="0" fontId="10" fillId="0" borderId="52" xfId="41" applyFont="1" applyBorder="1"/>
    <xf numFmtId="0" fontId="10" fillId="0" borderId="52" xfId="41" quotePrefix="1" applyFont="1" applyBorder="1" applyAlignment="1">
      <alignment horizontal="left"/>
    </xf>
    <xf numFmtId="0" fontId="10" fillId="0" borderId="2" xfId="41" quotePrefix="1" applyFont="1" applyBorder="1" applyAlignment="1">
      <alignment horizontal="left"/>
    </xf>
    <xf numFmtId="0" fontId="10" fillId="0" borderId="3" xfId="41" quotePrefix="1" applyFont="1" applyBorder="1" applyAlignment="1">
      <alignment horizontal="left"/>
    </xf>
    <xf numFmtId="0" fontId="10" fillId="0" borderId="4" xfId="14" applyFont="1" applyBorder="1" applyAlignment="1">
      <alignment horizontal="center"/>
    </xf>
    <xf numFmtId="0" fontId="10" fillId="0" borderId="0" xfId="14" applyFont="1" applyAlignment="1">
      <alignment horizontal="center"/>
    </xf>
    <xf numFmtId="0" fontId="10" fillId="0" borderId="0" xfId="14" quotePrefix="1" applyFont="1" applyAlignment="1">
      <alignment horizontal="center"/>
    </xf>
    <xf numFmtId="0" fontId="10" fillId="0" borderId="5" xfId="14" quotePrefix="1" applyFont="1" applyBorder="1" applyAlignment="1">
      <alignment horizontal="left"/>
    </xf>
    <xf numFmtId="0" fontId="10" fillId="0" borderId="0" xfId="41" quotePrefix="1" applyFont="1"/>
    <xf numFmtId="0" fontId="56" fillId="51" borderId="53" xfId="0" applyFont="1" applyFill="1" applyBorder="1" applyAlignment="1">
      <alignment vertical="center"/>
    </xf>
    <xf numFmtId="0" fontId="56" fillId="51" borderId="57" xfId="0" applyFont="1" applyFill="1" applyBorder="1" applyAlignment="1">
      <alignment vertical="center"/>
    </xf>
    <xf numFmtId="0" fontId="56" fillId="51" borderId="0" xfId="0" applyFont="1" applyFill="1" applyAlignment="1">
      <alignment vertical="center"/>
    </xf>
    <xf numFmtId="0" fontId="82" fillId="51" borderId="0" xfId="0" applyFont="1" applyFill="1" applyAlignment="1">
      <alignment vertical="top"/>
    </xf>
    <xf numFmtId="0" fontId="56" fillId="51" borderId="54" xfId="0" applyFont="1" applyFill="1" applyBorder="1" applyAlignment="1">
      <alignment horizontal="center" vertical="center"/>
    </xf>
    <xf numFmtId="0" fontId="56" fillId="51" borderId="0" xfId="0" applyFont="1" applyFill="1" applyAlignment="1">
      <alignment horizontal="center" vertical="center"/>
    </xf>
    <xf numFmtId="0" fontId="82" fillId="52" borderId="0" xfId="0" applyFont="1" applyFill="1" applyAlignment="1">
      <alignment vertical="center"/>
    </xf>
    <xf numFmtId="0" fontId="82" fillId="52" borderId="54" xfId="0" applyFont="1" applyFill="1" applyBorder="1" applyAlignment="1">
      <alignment horizontal="center" vertical="center"/>
    </xf>
    <xf numFmtId="0" fontId="82" fillId="52" borderId="0" xfId="0" applyFont="1" applyFill="1" applyAlignment="1">
      <alignment horizontal="center" vertical="center"/>
    </xf>
    <xf numFmtId="0" fontId="82" fillId="52" borderId="55" xfId="0" applyFont="1" applyFill="1" applyBorder="1" applyAlignment="1">
      <alignment vertical="center"/>
    </xf>
    <xf numFmtId="0" fontId="82" fillId="52" borderId="56" xfId="0" applyFont="1" applyFill="1" applyBorder="1" applyAlignment="1">
      <alignment horizontal="center" vertical="center"/>
    </xf>
    <xf numFmtId="0" fontId="82" fillId="52" borderId="55" xfId="0" applyFont="1" applyFill="1" applyBorder="1" applyAlignment="1">
      <alignment horizontal="center" vertical="center"/>
    </xf>
    <xf numFmtId="0" fontId="56" fillId="51" borderId="0" xfId="0" applyFont="1" applyFill="1" applyBorder="1" applyAlignment="1">
      <alignment vertical="center"/>
    </xf>
    <xf numFmtId="0" fontId="82" fillId="52" borderId="0" xfId="0" applyFont="1" applyFill="1" applyAlignment="1">
      <alignment vertical="top"/>
    </xf>
    <xf numFmtId="0" fontId="82" fillId="51" borderId="53" xfId="0" applyFont="1" applyFill="1" applyBorder="1" applyAlignment="1">
      <alignment vertical="center"/>
    </xf>
    <xf numFmtId="0" fontId="82" fillId="51" borderId="0" xfId="0" applyFont="1" applyFill="1" applyBorder="1" applyAlignment="1">
      <alignment vertical="center"/>
    </xf>
    <xf numFmtId="0" fontId="123" fillId="0" borderId="0" xfId="0" applyFont="1" applyAlignment="1">
      <alignment vertical="center" wrapText="1"/>
    </xf>
    <xf numFmtId="0" fontId="124" fillId="0" borderId="0" xfId="0" applyFont="1" applyAlignment="1">
      <alignment vertical="top"/>
    </xf>
    <xf numFmtId="0" fontId="125" fillId="28" borderId="0" xfId="0" applyFont="1" applyFill="1" applyAlignment="1">
      <alignment horizontal="center" vertical="center" wrapText="1"/>
    </xf>
    <xf numFmtId="0" fontId="125" fillId="0" borderId="0" xfId="0" applyFont="1" applyAlignment="1">
      <alignment horizontal="center" vertical="center"/>
    </xf>
    <xf numFmtId="0" fontId="123" fillId="0" borderId="0" xfId="0" applyFont="1" applyAlignment="1">
      <alignment vertical="center"/>
    </xf>
    <xf numFmtId="9" fontId="123" fillId="28" borderId="0" xfId="0" applyNumberFormat="1" applyFont="1" applyFill="1" applyAlignment="1">
      <alignment vertical="center"/>
    </xf>
    <xf numFmtId="9" fontId="123" fillId="0" borderId="0" xfId="0" applyNumberFormat="1" applyFont="1" applyAlignment="1">
      <alignment vertical="center"/>
    </xf>
    <xf numFmtId="0" fontId="124" fillId="28" borderId="0" xfId="0" applyFont="1" applyFill="1" applyAlignment="1">
      <alignment vertical="top"/>
    </xf>
    <xf numFmtId="9" fontId="126" fillId="0" borderId="0" xfId="0" applyNumberFormat="1" applyFont="1" applyAlignment="1">
      <alignment vertical="center"/>
    </xf>
    <xf numFmtId="10" fontId="123" fillId="28" borderId="0" xfId="0" applyNumberFormat="1" applyFont="1" applyFill="1" applyAlignment="1">
      <alignment vertical="center"/>
    </xf>
    <xf numFmtId="0" fontId="10" fillId="0" borderId="0" xfId="6" applyFont="1"/>
    <xf numFmtId="0" fontId="20" fillId="0" borderId="0" xfId="6" applyFont="1" applyBorder="1"/>
    <xf numFmtId="0" fontId="10" fillId="0" borderId="0" xfId="6" applyFont="1" applyFill="1" applyBorder="1" applyAlignment="1">
      <alignment horizontal="left"/>
    </xf>
    <xf numFmtId="1" fontId="10" fillId="0" borderId="0" xfId="6" applyNumberFormat="1" applyFont="1" applyFill="1" applyBorder="1" applyAlignment="1">
      <alignment horizontal="center"/>
    </xf>
    <xf numFmtId="1" fontId="10" fillId="4" borderId="0" xfId="6" applyNumberFormat="1" applyFont="1" applyFill="1" applyBorder="1" applyAlignment="1">
      <alignment horizontal="center"/>
    </xf>
    <xf numFmtId="164" fontId="10" fillId="0" borderId="0" xfId="6" applyNumberFormat="1" applyFont="1" applyAlignment="1">
      <alignment horizontal="center"/>
    </xf>
    <xf numFmtId="164" fontId="10" fillId="4" borderId="0" xfId="6" applyNumberFormat="1" applyFont="1" applyFill="1" applyAlignment="1">
      <alignment horizontal="center"/>
    </xf>
    <xf numFmtId="0" fontId="10" fillId="0" borderId="0" xfId="6" applyFont="1" applyBorder="1" applyAlignment="1">
      <alignment horizontal="left"/>
    </xf>
    <xf numFmtId="2" fontId="10" fillId="4" borderId="0" xfId="6" applyNumberFormat="1" applyFont="1" applyFill="1" applyAlignment="1">
      <alignment horizontal="center"/>
    </xf>
    <xf numFmtId="2" fontId="10" fillId="0" borderId="0" xfId="6" applyNumberFormat="1" applyFont="1" applyAlignment="1">
      <alignment horizontal="center"/>
    </xf>
    <xf numFmtId="0" fontId="79" fillId="0" borderId="0" xfId="6" applyFont="1" applyFill="1" applyBorder="1" applyAlignment="1">
      <alignment horizontal="left"/>
    </xf>
    <xf numFmtId="1" fontId="82" fillId="0" borderId="0" xfId="6" applyNumberFormat="1" applyFont="1" applyFill="1" applyBorder="1" applyAlignment="1">
      <alignment horizontal="center"/>
    </xf>
    <xf numFmtId="164" fontId="82" fillId="0" borderId="0" xfId="6" applyNumberFormat="1" applyFont="1" applyFill="1" applyBorder="1" applyAlignment="1">
      <alignment horizontal="center"/>
    </xf>
    <xf numFmtId="0" fontId="127" fillId="0" borderId="0" xfId="2" applyFont="1" applyAlignment="1" applyProtection="1">
      <alignment vertical="center"/>
    </xf>
    <xf numFmtId="2" fontId="10" fillId="0" borderId="0" xfId="6" applyNumberFormat="1" applyFont="1"/>
    <xf numFmtId="2" fontId="10" fillId="53" borderId="0" xfId="6" applyNumberFormat="1" applyFont="1" applyFill="1"/>
    <xf numFmtId="164" fontId="82" fillId="0" borderId="0" xfId="6" applyNumberFormat="1" applyFont="1" applyBorder="1" applyAlignment="1">
      <alignment horizontal="center"/>
    </xf>
    <xf numFmtId="0" fontId="29" fillId="0" borderId="0" xfId="10" applyFont="1"/>
    <xf numFmtId="0" fontId="29" fillId="0" borderId="0" xfId="10" applyFont="1" applyBorder="1" applyAlignment="1">
      <alignment horizontal="left" vertical="center" wrapText="1"/>
    </xf>
    <xf numFmtId="0" fontId="29" fillId="0" borderId="0" xfId="10" applyFont="1" applyBorder="1" applyAlignment="1">
      <alignment horizontal="center" vertical="center" wrapText="1"/>
    </xf>
    <xf numFmtId="9" fontId="29" fillId="6" borderId="0" xfId="10" applyNumberFormat="1" applyFont="1" applyFill="1" applyBorder="1" applyAlignment="1">
      <alignment horizontal="center" vertical="center" wrapText="1"/>
    </xf>
    <xf numFmtId="9" fontId="29" fillId="7" borderId="0" xfId="10" applyNumberFormat="1" applyFont="1" applyFill="1" applyBorder="1" applyAlignment="1">
      <alignment horizontal="center" vertical="center" wrapText="1"/>
    </xf>
    <xf numFmtId="9" fontId="29" fillId="0" borderId="0" xfId="10" applyNumberFormat="1" applyFont="1" applyBorder="1" applyAlignment="1">
      <alignment horizontal="center" vertical="center" wrapText="1"/>
    </xf>
    <xf numFmtId="9" fontId="29" fillId="6" borderId="0" xfId="13" applyFont="1" applyFill="1" applyBorder="1" applyAlignment="1">
      <alignment horizontal="center" vertical="center" wrapText="1"/>
    </xf>
    <xf numFmtId="9" fontId="29" fillId="8" borderId="0" xfId="10" applyNumberFormat="1" applyFont="1" applyFill="1" applyBorder="1" applyAlignment="1">
      <alignment horizontal="center" vertical="center" wrapText="1"/>
    </xf>
    <xf numFmtId="9" fontId="29" fillId="0" borderId="0" xfId="13" applyFont="1" applyBorder="1" applyAlignment="1">
      <alignment horizontal="center" vertical="center" wrapText="1"/>
    </xf>
    <xf numFmtId="0" fontId="29" fillId="8" borderId="0" xfId="10" applyFont="1" applyFill="1"/>
    <xf numFmtId="0" fontId="29" fillId="6" borderId="0" xfId="10" applyFont="1" applyFill="1"/>
    <xf numFmtId="0" fontId="29" fillId="7" borderId="0" xfId="10" applyFont="1" applyFill="1"/>
    <xf numFmtId="0" fontId="29" fillId="9" borderId="0" xfId="10" applyFont="1" applyFill="1"/>
    <xf numFmtId="0" fontId="29" fillId="0" borderId="0" xfId="10" applyFont="1" applyBorder="1"/>
    <xf numFmtId="9" fontId="29" fillId="7" borderId="0" xfId="13" applyFont="1" applyFill="1" applyBorder="1" applyAlignment="1">
      <alignment horizontal="center" vertical="center" wrapText="1"/>
    </xf>
    <xf numFmtId="9" fontId="29" fillId="9" borderId="0" xfId="13" applyFont="1" applyFill="1" applyBorder="1" applyAlignment="1">
      <alignment horizontal="center" vertical="center" wrapText="1"/>
    </xf>
    <xf numFmtId="9" fontId="29" fillId="8" borderId="0" xfId="13" applyFont="1" applyFill="1" applyBorder="1" applyAlignment="1">
      <alignment horizontal="center" vertical="center" wrapText="1"/>
    </xf>
    <xf numFmtId="0" fontId="29" fillId="0" borderId="0" xfId="10" applyFont="1" applyFill="1" applyBorder="1" applyAlignment="1">
      <alignment horizontal="center" vertical="center" wrapText="1"/>
    </xf>
    <xf numFmtId="9" fontId="29" fillId="0" borderId="0" xfId="13" applyFont="1" applyFill="1" applyBorder="1" applyAlignment="1">
      <alignment horizontal="center" vertical="center" wrapText="1"/>
    </xf>
    <xf numFmtId="0" fontId="29" fillId="0" borderId="0" xfId="10" applyFont="1" applyFill="1" applyBorder="1"/>
    <xf numFmtId="0" fontId="106" fillId="0" borderId="0" xfId="10" applyFont="1"/>
    <xf numFmtId="0" fontId="107" fillId="0" borderId="0" xfId="10" applyFont="1"/>
    <xf numFmtId="0" fontId="14" fillId="0" borderId="0" xfId="10" applyFont="1"/>
    <xf numFmtId="0" fontId="79" fillId="0" borderId="0" xfId="10" applyFont="1" applyFill="1"/>
    <xf numFmtId="0" fontId="79" fillId="0" borderId="0" xfId="10" applyFont="1"/>
    <xf numFmtId="0" fontId="49" fillId="0" borderId="0" xfId="10" applyFont="1" applyAlignment="1">
      <alignment horizontal="center"/>
    </xf>
    <xf numFmtId="2" fontId="49" fillId="0" borderId="0" xfId="10" applyNumberFormat="1" applyFont="1" applyAlignment="1">
      <alignment horizontal="center"/>
    </xf>
    <xf numFmtId="0" fontId="49" fillId="0" borderId="0" xfId="10" applyFont="1"/>
    <xf numFmtId="0" fontId="18" fillId="0" borderId="0" xfId="12" applyFont="1"/>
    <xf numFmtId="0" fontId="107" fillId="0" borderId="0" xfId="10" applyFont="1" applyFill="1"/>
    <xf numFmtId="0" fontId="18" fillId="0" borderId="0" xfId="4" applyFont="1"/>
    <xf numFmtId="0" fontId="106" fillId="0" borderId="0" xfId="0" applyFont="1"/>
    <xf numFmtId="0" fontId="106" fillId="4" borderId="0" xfId="0" applyFont="1" applyFill="1" applyAlignment="1">
      <alignment horizontal="center"/>
    </xf>
    <xf numFmtId="0" fontId="82" fillId="0" borderId="0" xfId="0" applyFont="1" applyAlignment="1">
      <alignment horizontal="center"/>
    </xf>
    <xf numFmtId="1" fontId="82" fillId="0" borderId="0" xfId="0" applyNumberFormat="1" applyFont="1" applyAlignment="1">
      <alignment horizontal="center"/>
    </xf>
    <xf numFmtId="164" fontId="82" fillId="0" borderId="0" xfId="0" applyNumberFormat="1" applyFont="1" applyAlignment="1">
      <alignment horizontal="center"/>
    </xf>
    <xf numFmtId="0" fontId="82" fillId="4" borderId="0" xfId="0" applyFont="1" applyFill="1" applyAlignment="1">
      <alignment horizontal="center"/>
    </xf>
    <xf numFmtId="0" fontId="18" fillId="0" borderId="0" xfId="4" applyFont="1" applyBorder="1"/>
    <xf numFmtId="0" fontId="18" fillId="0" borderId="0" xfId="4" applyFont="1" applyAlignment="1">
      <alignment horizontal="center"/>
    </xf>
    <xf numFmtId="164" fontId="18" fillId="0" borderId="0" xfId="4" applyNumberFormat="1" applyFont="1" applyAlignment="1">
      <alignment horizontal="center"/>
    </xf>
    <xf numFmtId="1" fontId="10" fillId="0" borderId="0" xfId="5" applyNumberFormat="1" applyFont="1" applyAlignment="1">
      <alignment horizontal="center" vertical="top"/>
    </xf>
    <xf numFmtId="2" fontId="82" fillId="0" borderId="0" xfId="0" applyNumberFormat="1" applyFont="1" applyAlignment="1">
      <alignment horizontal="center"/>
    </xf>
    <xf numFmtId="0" fontId="129" fillId="0" borderId="0" xfId="0" applyFont="1"/>
    <xf numFmtId="164" fontId="82" fillId="0" borderId="0" xfId="0" applyNumberFormat="1" applyFont="1"/>
    <xf numFmtId="0" fontId="82" fillId="31" borderId="0" xfId="0" quotePrefix="1" applyFont="1" applyFill="1"/>
    <xf numFmtId="0" fontId="82" fillId="29" borderId="0" xfId="0" applyFont="1" applyFill="1"/>
    <xf numFmtId="0" fontId="107" fillId="30" borderId="0" xfId="0" applyFont="1" applyFill="1"/>
    <xf numFmtId="164" fontId="123" fillId="0" borderId="0" xfId="0" applyNumberFormat="1" applyFont="1"/>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107" fillId="0" borderId="12" xfId="0" applyFont="1" applyBorder="1" applyAlignment="1">
      <alignment horizontal="center"/>
    </xf>
    <xf numFmtId="2" fontId="10" fillId="0" borderId="2" xfId="38" applyNumberFormat="1" applyFont="1" applyBorder="1" applyAlignment="1">
      <alignment horizontal="center"/>
    </xf>
    <xf numFmtId="2" fontId="10" fillId="0" borderId="3" xfId="38" applyNumberFormat="1" applyFont="1" applyBorder="1" applyAlignment="1">
      <alignment horizontal="center"/>
    </xf>
    <xf numFmtId="2" fontId="10" fillId="0" borderId="0" xfId="14" applyNumberFormat="1" applyBorder="1" applyAlignment="1">
      <alignment horizontal="center"/>
    </xf>
    <xf numFmtId="2" fontId="10" fillId="0" borderId="69" xfId="14" applyNumberFormat="1" applyBorder="1" applyAlignment="1">
      <alignment horizontal="center"/>
    </xf>
    <xf numFmtId="2" fontId="10" fillId="0" borderId="37" xfId="14" applyNumberFormat="1" applyBorder="1" applyAlignment="1">
      <alignment horizontal="center"/>
    </xf>
    <xf numFmtId="2" fontId="10" fillId="0" borderId="35" xfId="14" applyNumberFormat="1" applyBorder="1" applyAlignment="1">
      <alignment horizontal="center"/>
    </xf>
    <xf numFmtId="0" fontId="14" fillId="0" borderId="15" xfId="0" applyFont="1" applyBorder="1" applyAlignment="1"/>
    <xf numFmtId="2" fontId="10" fillId="0" borderId="51" xfId="0" applyNumberFormat="1" applyFont="1" applyFill="1" applyBorder="1"/>
    <xf numFmtId="0" fontId="14" fillId="0" borderId="51" xfId="0" applyFont="1" applyBorder="1" applyAlignment="1">
      <alignment horizontal="left"/>
    </xf>
    <xf numFmtId="9" fontId="10" fillId="0" borderId="15" xfId="61" applyFont="1" applyFill="1" applyBorder="1" applyAlignment="1">
      <alignment horizontal="center"/>
    </xf>
    <xf numFmtId="9" fontId="10" fillId="0" borderId="13" xfId="61" applyFont="1" applyFill="1" applyBorder="1" applyAlignment="1">
      <alignment horizontal="center"/>
    </xf>
    <xf numFmtId="9" fontId="10" fillId="0" borderId="51" xfId="61" applyFont="1" applyFill="1" applyBorder="1" applyAlignment="1">
      <alignment horizontal="center"/>
    </xf>
    <xf numFmtId="2" fontId="10" fillId="0" borderId="0" xfId="0" applyNumberFormat="1" applyFont="1" applyAlignment="1">
      <alignment horizontal="left"/>
    </xf>
    <xf numFmtId="0" fontId="15" fillId="0" borderId="61" xfId="56" applyNumberFormat="1" applyFont="1" applyBorder="1" applyAlignment="1">
      <alignment horizontal="right"/>
    </xf>
    <xf numFmtId="0" fontId="15" fillId="0" borderId="62" xfId="56" applyNumberFormat="1" applyFont="1" applyBorder="1" applyAlignment="1">
      <alignment horizontal="right"/>
    </xf>
    <xf numFmtId="0" fontId="15" fillId="0" borderId="0" xfId="56" applyNumberFormat="1" applyFont="1" applyAlignment="1">
      <alignment horizontal="right"/>
    </xf>
    <xf numFmtId="0" fontId="119" fillId="0" borderId="0" xfId="0" applyNumberFormat="1" applyFont="1" applyAlignment="1">
      <alignment horizontal="right"/>
    </xf>
    <xf numFmtId="0" fontId="116" fillId="0" borderId="0" xfId="56" applyNumberFormat="1" applyFont="1" applyAlignment="1">
      <alignment horizontal="right"/>
    </xf>
    <xf numFmtId="0" fontId="15" fillId="0" borderId="0" xfId="56" applyNumberFormat="1" applyFont="1"/>
    <xf numFmtId="0" fontId="14" fillId="0" borderId="0" xfId="6" applyNumberFormat="1" applyFont="1" applyAlignment="1">
      <alignment horizontal="right"/>
    </xf>
    <xf numFmtId="0" fontId="120" fillId="0" borderId="0" xfId="56" applyNumberFormat="1" applyFont="1" applyAlignment="1">
      <alignment horizontal="right"/>
    </xf>
    <xf numFmtId="0" fontId="119" fillId="0" borderId="0" xfId="6" applyNumberFormat="1" applyFont="1" applyAlignment="1">
      <alignment horizontal="right"/>
    </xf>
    <xf numFmtId="0" fontId="116" fillId="0" borderId="0" xfId="56" applyNumberFormat="1" applyFont="1"/>
    <xf numFmtId="0" fontId="119" fillId="0" borderId="0" xfId="0" applyNumberFormat="1" applyFont="1"/>
    <xf numFmtId="0" fontId="14" fillId="0" borderId="0" xfId="6" applyNumberFormat="1" applyFont="1" applyAlignment="1">
      <alignment horizontal="center"/>
    </xf>
    <xf numFmtId="0" fontId="14" fillId="0" borderId="0" xfId="17" applyNumberFormat="1" applyFont="1"/>
    <xf numFmtId="0" fontId="119" fillId="0" borderId="7" xfId="0" applyNumberFormat="1" applyFont="1" applyBorder="1"/>
    <xf numFmtId="0" fontId="14" fillId="0" borderId="7" xfId="6" applyNumberFormat="1" applyFont="1" applyBorder="1" applyAlignment="1">
      <alignment horizontal="center"/>
    </xf>
    <xf numFmtId="0" fontId="14" fillId="0" borderId="7" xfId="17" applyNumberFormat="1" applyFont="1" applyBorder="1"/>
    <xf numFmtId="0" fontId="116" fillId="0" borderId="63" xfId="56" applyNumberFormat="1" applyFont="1" applyBorder="1" applyAlignment="1">
      <alignment horizontal="right"/>
    </xf>
    <xf numFmtId="0" fontId="120" fillId="0" borderId="64" xfId="56" applyNumberFormat="1" applyFont="1" applyBorder="1" applyAlignment="1">
      <alignment horizontal="right"/>
    </xf>
    <xf numFmtId="0" fontId="116" fillId="0" borderId="28" xfId="56" applyNumberFormat="1" applyFont="1" applyBorder="1" applyAlignment="1">
      <alignment horizontal="right"/>
    </xf>
    <xf numFmtId="0" fontId="120" fillId="0" borderId="50" xfId="56" applyNumberFormat="1" applyFont="1" applyBorder="1" applyAlignment="1">
      <alignment horizontal="right"/>
    </xf>
    <xf numFmtId="0" fontId="116" fillId="0" borderId="50" xfId="56" applyNumberFormat="1" applyFont="1" applyBorder="1" applyAlignment="1">
      <alignment horizontal="right"/>
    </xf>
    <xf numFmtId="0" fontId="14" fillId="0" borderId="64" xfId="56" applyNumberFormat="1" applyFont="1" applyBorder="1" applyAlignment="1">
      <alignment horizontal="right"/>
    </xf>
    <xf numFmtId="0" fontId="121" fillId="0" borderId="28" xfId="56" applyNumberFormat="1" applyFont="1" applyBorder="1" applyAlignment="1">
      <alignment horizontal="right"/>
    </xf>
    <xf numFmtId="0" fontId="14" fillId="0" borderId="50" xfId="56" applyNumberFormat="1" applyFont="1" applyBorder="1" applyAlignment="1">
      <alignment horizontal="right"/>
    </xf>
    <xf numFmtId="0" fontId="116" fillId="0" borderId="0" xfId="17" applyNumberFormat="1" applyFont="1"/>
    <xf numFmtId="0" fontId="116" fillId="0" borderId="43" xfId="56" applyNumberFormat="1" applyFont="1" applyBorder="1" applyAlignment="1">
      <alignment horizontal="right"/>
    </xf>
    <xf numFmtId="0" fontId="14" fillId="0" borderId="67" xfId="56" applyNumberFormat="1" applyFont="1" applyBorder="1" applyAlignment="1">
      <alignment horizontal="right"/>
    </xf>
    <xf numFmtId="0" fontId="121" fillId="0" borderId="43" xfId="56" applyNumberFormat="1" applyFont="1" applyBorder="1" applyAlignment="1">
      <alignment horizontal="right"/>
    </xf>
    <xf numFmtId="0" fontId="14" fillId="0" borderId="43" xfId="56" applyNumberFormat="1" applyFont="1" applyBorder="1" applyAlignment="1">
      <alignment horizontal="right"/>
    </xf>
    <xf numFmtId="178" fontId="10" fillId="0" borderId="0" xfId="17" applyNumberFormat="1" applyFont="1"/>
    <xf numFmtId="0" fontId="14" fillId="0" borderId="13" xfId="17" applyFont="1" applyBorder="1" applyAlignment="1">
      <alignment horizontal="center" vertical="center"/>
    </xf>
    <xf numFmtId="0" fontId="14" fillId="0" borderId="51" xfId="17" applyFont="1" applyBorder="1" applyAlignment="1">
      <alignment horizontal="center" vertical="center"/>
    </xf>
    <xf numFmtId="0" fontId="116" fillId="0" borderId="70" xfId="56" applyNumberFormat="1" applyFont="1" applyBorder="1" applyAlignment="1">
      <alignment horizontal="right"/>
    </xf>
    <xf numFmtId="0" fontId="120" fillId="0" borderId="67" xfId="56" applyNumberFormat="1" applyFont="1" applyBorder="1" applyAlignment="1">
      <alignment horizontal="right"/>
    </xf>
    <xf numFmtId="0" fontId="10" fillId="0" borderId="13" xfId="17" applyFont="1" applyBorder="1" applyAlignment="1">
      <alignment horizontal="center" vertical="center"/>
    </xf>
    <xf numFmtId="0" fontId="10" fillId="38" borderId="33" xfId="17" applyFont="1" applyFill="1" applyBorder="1"/>
    <xf numFmtId="0" fontId="10" fillId="38" borderId="5" xfId="17" applyFont="1" applyFill="1" applyBorder="1"/>
    <xf numFmtId="0" fontId="10" fillId="38" borderId="35" xfId="17" applyFont="1" applyFill="1" applyBorder="1"/>
    <xf numFmtId="2" fontId="14" fillId="0" borderId="16" xfId="0" applyNumberFormat="1" applyFont="1" applyFill="1" applyBorder="1"/>
    <xf numFmtId="2" fontId="10" fillId="0" borderId="15" xfId="0" applyNumberFormat="1" applyFont="1" applyFill="1" applyBorder="1"/>
    <xf numFmtId="4" fontId="0" fillId="0" borderId="0" xfId="0" applyNumberFormat="1"/>
    <xf numFmtId="0" fontId="10" fillId="0" borderId="52" xfId="41" applyFont="1" applyBorder="1" applyAlignment="1">
      <alignment horizontal="center"/>
    </xf>
    <xf numFmtId="0" fontId="10" fillId="0" borderId="2" xfId="41" applyFont="1" applyBorder="1" applyAlignment="1">
      <alignment horizontal="center"/>
    </xf>
    <xf numFmtId="0" fontId="10" fillId="0" borderId="3" xfId="41" applyFont="1" applyBorder="1" applyAlignment="1">
      <alignment horizontal="center"/>
    </xf>
    <xf numFmtId="0" fontId="10" fillId="0" borderId="8" xfId="41" applyFont="1" applyBorder="1" applyAlignment="1">
      <alignment horizontal="center"/>
    </xf>
    <xf numFmtId="0" fontId="8" fillId="13" borderId="0" xfId="2" applyFill="1" applyBorder="1" applyAlignment="1" applyProtection="1">
      <alignment horizontal="left"/>
    </xf>
    <xf numFmtId="0" fontId="50" fillId="14" borderId="0" xfId="0" applyFont="1" applyFill="1" applyBorder="1" applyAlignment="1">
      <alignment horizontal="center"/>
    </xf>
    <xf numFmtId="0" fontId="8" fillId="13" borderId="0" xfId="2" quotePrefix="1" applyFill="1" applyBorder="1" applyAlignment="1" applyProtection="1">
      <alignment horizontal="left"/>
    </xf>
    <xf numFmtId="0" fontId="7" fillId="2" borderId="0" xfId="0" applyFont="1" applyFill="1" applyBorder="1" applyAlignment="1">
      <alignment horizontal="left" vertical="center" wrapText="1"/>
    </xf>
    <xf numFmtId="0" fontId="60" fillId="14" borderId="0" xfId="0" applyFont="1" applyFill="1" applyBorder="1" applyAlignment="1">
      <alignment horizontal="center"/>
    </xf>
    <xf numFmtId="0" fontId="51" fillId="14" borderId="0" xfId="0" applyFont="1" applyFill="1" applyBorder="1" applyAlignment="1">
      <alignment horizontal="center"/>
    </xf>
    <xf numFmtId="0" fontId="52" fillId="14" borderId="0" xfId="0" applyFont="1" applyFill="1" applyBorder="1" applyAlignment="1">
      <alignment horizontal="center"/>
    </xf>
    <xf numFmtId="0" fontId="0" fillId="0" borderId="0" xfId="0" applyAlignment="1">
      <alignment horizontal="center" vertical="center"/>
    </xf>
    <xf numFmtId="0" fontId="53" fillId="15" borderId="0" xfId="2" applyFont="1" applyFill="1" applyAlignment="1" applyProtection="1">
      <alignment horizontal="center" vertical="center"/>
    </xf>
    <xf numFmtId="0" fontId="106" fillId="4" borderId="0" xfId="0" applyFont="1" applyFill="1" applyAlignment="1">
      <alignment horizontal="center" vertical="center" wrapText="1"/>
    </xf>
    <xf numFmtId="0" fontId="106" fillId="4" borderId="0" xfId="0" applyFont="1" applyFill="1" applyAlignment="1">
      <alignment horizontal="center"/>
    </xf>
    <xf numFmtId="0" fontId="14" fillId="0" borderId="0" xfId="10" applyFont="1" applyAlignment="1">
      <alignment horizontal="center" wrapText="1"/>
    </xf>
    <xf numFmtId="0" fontId="14" fillId="0" borderId="0" xfId="10" applyFont="1" applyAlignment="1">
      <alignment horizontal="center"/>
    </xf>
    <xf numFmtId="0" fontId="31" fillId="0" borderId="0" xfId="10" applyFont="1" applyBorder="1" applyAlignment="1">
      <alignment horizontal="center" vertical="center" wrapText="1"/>
    </xf>
    <xf numFmtId="0" fontId="31" fillId="0" borderId="0" xfId="10" applyFont="1" applyBorder="1" applyAlignment="1">
      <alignment horizontal="justify" vertical="center" wrapText="1"/>
    </xf>
    <xf numFmtId="0" fontId="14" fillId="0" borderId="0" xfId="6" applyFont="1" applyAlignment="1">
      <alignment horizontal="center"/>
    </xf>
    <xf numFmtId="0" fontId="123" fillId="0" borderId="0" xfId="0" applyFont="1" applyAlignment="1">
      <alignment vertical="center" wrapText="1"/>
    </xf>
    <xf numFmtId="0" fontId="14" fillId="0" borderId="10" xfId="41" applyFont="1" applyBorder="1" applyAlignment="1">
      <alignment horizontal="center"/>
    </xf>
    <xf numFmtId="0" fontId="14" fillId="0" borderId="11" xfId="41" applyFont="1" applyBorder="1" applyAlignment="1">
      <alignment horizontal="center"/>
    </xf>
    <xf numFmtId="0" fontId="14" fillId="0" borderId="16" xfId="41" applyFont="1" applyBorder="1" applyAlignment="1">
      <alignment horizontal="center"/>
    </xf>
    <xf numFmtId="0" fontId="14" fillId="0" borderId="19" xfId="17" applyFont="1" applyFill="1" applyBorder="1" applyAlignment="1">
      <alignment horizontal="center"/>
    </xf>
    <xf numFmtId="0" fontId="14" fillId="0" borderId="17" xfId="17" applyFont="1" applyFill="1" applyBorder="1" applyAlignment="1">
      <alignment horizontal="center"/>
    </xf>
    <xf numFmtId="0" fontId="14" fillId="0" borderId="18" xfId="17" applyFont="1" applyFill="1" applyBorder="1" applyAlignment="1">
      <alignment horizontal="center"/>
    </xf>
    <xf numFmtId="0" fontId="14" fillId="0" borderId="20" xfId="17" applyFont="1" applyFill="1" applyBorder="1" applyAlignment="1">
      <alignment horizontal="center"/>
    </xf>
    <xf numFmtId="0" fontId="14" fillId="0" borderId="15"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2" fontId="14" fillId="0" borderId="15"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5" xfId="16" applyFont="1" applyFill="1" applyBorder="1" applyAlignment="1" applyProtection="1">
      <alignment horizontal="center" vertical="center" wrapText="1"/>
    </xf>
    <xf numFmtId="0" fontId="14" fillId="0" borderId="13" xfId="16" applyFont="1" applyFill="1" applyBorder="1" applyAlignment="1" applyProtection="1">
      <alignment horizontal="center" vertical="center" wrapText="1"/>
    </xf>
    <xf numFmtId="0" fontId="14" fillId="0" borderId="14" xfId="16"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4" fillId="0" borderId="16" xfId="0" applyFont="1" applyBorder="1" applyAlignment="1">
      <alignment horizontal="center"/>
    </xf>
    <xf numFmtId="0" fontId="14" fillId="0" borderId="11" xfId="0" applyFont="1" applyBorder="1" applyAlignment="1">
      <alignment horizontal="center"/>
    </xf>
    <xf numFmtId="0" fontId="14" fillId="0" borderId="10" xfId="0" applyFont="1" applyBorder="1" applyAlignment="1">
      <alignment horizontal="center"/>
    </xf>
    <xf numFmtId="11" fontId="20" fillId="0" borderId="2" xfId="0" applyNumberFormat="1" applyFont="1" applyBorder="1" applyAlignment="1">
      <alignment horizontal="left"/>
    </xf>
    <xf numFmtId="11" fontId="20" fillId="0" borderId="3" xfId="0" applyNumberFormat="1" applyFont="1" applyBorder="1" applyAlignment="1">
      <alignment horizontal="left"/>
    </xf>
    <xf numFmtId="0" fontId="25" fillId="0" borderId="0" xfId="14" applyFont="1" applyAlignment="1">
      <alignment horizontal="left" wrapText="1"/>
    </xf>
    <xf numFmtId="0" fontId="102" fillId="0" borderId="0" xfId="0" applyFont="1" applyAlignment="1">
      <alignment horizontal="left" wrapText="1"/>
    </xf>
    <xf numFmtId="0" fontId="14" fillId="0" borderId="1" xfId="21" applyFont="1" applyBorder="1" applyAlignment="1">
      <alignment horizontal="center"/>
    </xf>
    <xf numFmtId="0" fontId="14" fillId="0" borderId="2" xfId="21" applyFont="1" applyBorder="1" applyAlignment="1">
      <alignment horizontal="center"/>
    </xf>
    <xf numFmtId="0" fontId="14" fillId="0" borderId="3" xfId="21" applyFont="1" applyBorder="1" applyAlignment="1">
      <alignment horizontal="center"/>
    </xf>
    <xf numFmtId="0" fontId="14" fillId="0" borderId="52" xfId="23" applyFont="1" applyBorder="1" applyAlignment="1">
      <alignment horizontal="center"/>
    </xf>
    <xf numFmtId="0" fontId="14" fillId="0" borderId="2" xfId="23" applyFont="1" applyBorder="1" applyAlignment="1">
      <alignment horizontal="center"/>
    </xf>
    <xf numFmtId="0" fontId="14" fillId="0" borderId="3" xfId="23" applyFont="1" applyBorder="1" applyAlignment="1">
      <alignment horizontal="center"/>
    </xf>
    <xf numFmtId="0" fontId="10" fillId="0" borderId="12" xfId="0" applyFont="1" applyBorder="1" applyAlignment="1">
      <alignment horizontal="center" vertical="top" wrapText="1"/>
    </xf>
    <xf numFmtId="0" fontId="10" fillId="0" borderId="33" xfId="0" applyFont="1" applyBorder="1" applyAlignment="1">
      <alignment horizontal="center" vertical="top" wrapText="1"/>
    </xf>
    <xf numFmtId="0" fontId="14" fillId="0" borderId="0" xfId="17" applyFont="1" applyAlignment="1">
      <alignment horizontal="center"/>
    </xf>
    <xf numFmtId="0" fontId="14" fillId="0" borderId="12" xfId="0" applyFont="1" applyFill="1" applyBorder="1" applyAlignment="1">
      <alignment horizontal="center" vertical="top" wrapText="1"/>
    </xf>
    <xf numFmtId="0" fontId="10" fillId="0" borderId="33" xfId="0" applyFont="1" applyFill="1" applyBorder="1" applyAlignment="1">
      <alignment horizontal="center" vertical="top"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7" fillId="38" borderId="52" xfId="28" applyFont="1" applyFill="1" applyBorder="1" applyAlignment="1">
      <alignment horizontal="center" vertical="center"/>
    </xf>
    <xf numFmtId="0" fontId="17" fillId="38" borderId="2" xfId="28" applyFont="1" applyFill="1" applyBorder="1" applyAlignment="1">
      <alignment horizontal="center" vertical="center"/>
    </xf>
    <xf numFmtId="0" fontId="17" fillId="38" borderId="3" xfId="28" applyFont="1" applyFill="1" applyBorder="1" applyAlignment="1">
      <alignment horizontal="center" vertical="center"/>
    </xf>
    <xf numFmtId="0" fontId="17" fillId="38" borderId="6" xfId="28" applyFont="1" applyFill="1" applyBorder="1" applyAlignment="1">
      <alignment horizontal="center" vertical="center"/>
    </xf>
    <xf numFmtId="0" fontId="17" fillId="38" borderId="7" xfId="28" applyFont="1" applyFill="1" applyBorder="1" applyAlignment="1">
      <alignment horizontal="center" vertical="center"/>
    </xf>
    <xf numFmtId="0" fontId="17" fillId="38" borderId="8" xfId="28" applyFont="1" applyFill="1" applyBorder="1" applyAlignment="1">
      <alignment horizontal="center" vertical="center"/>
    </xf>
    <xf numFmtId="0" fontId="53" fillId="15" borderId="0" xfId="37" applyFont="1" applyFill="1" applyAlignment="1" applyProtection="1">
      <alignment horizontal="center" vertical="center"/>
    </xf>
    <xf numFmtId="0" fontId="17" fillId="38" borderId="52" xfId="28" applyFont="1" applyFill="1" applyBorder="1" applyAlignment="1">
      <alignment horizontal="center"/>
    </xf>
    <xf numFmtId="0" fontId="17" fillId="38" borderId="2" xfId="28" applyFont="1" applyFill="1" applyBorder="1" applyAlignment="1">
      <alignment horizontal="center"/>
    </xf>
    <xf numFmtId="0" fontId="17" fillId="38" borderId="3" xfId="28" applyFont="1" applyFill="1" applyBorder="1" applyAlignment="1">
      <alignment horizontal="center"/>
    </xf>
    <xf numFmtId="0" fontId="17" fillId="38" borderId="6" xfId="28" applyFont="1" applyFill="1" applyBorder="1" applyAlignment="1">
      <alignment horizontal="center"/>
    </xf>
    <xf numFmtId="0" fontId="17" fillId="38" borderId="7" xfId="28" applyFont="1" applyFill="1" applyBorder="1" applyAlignment="1">
      <alignment horizontal="center"/>
    </xf>
    <xf numFmtId="0" fontId="17" fillId="38" borderId="8" xfId="28" applyFont="1" applyFill="1" applyBorder="1" applyAlignment="1">
      <alignment horizontal="center"/>
    </xf>
    <xf numFmtId="164" fontId="27" fillId="38" borderId="6" xfId="28" applyNumberFormat="1" applyFont="1" applyFill="1" applyBorder="1" applyAlignment="1">
      <alignment horizontal="right"/>
    </xf>
    <xf numFmtId="164" fontId="27" fillId="38" borderId="7" xfId="28" applyNumberFormat="1" applyFont="1" applyFill="1" applyBorder="1" applyAlignment="1">
      <alignment horizontal="right"/>
    </xf>
    <xf numFmtId="164" fontId="27" fillId="38" borderId="8" xfId="28" applyNumberFormat="1" applyFont="1" applyFill="1" applyBorder="1" applyAlignment="1">
      <alignment horizontal="right"/>
    </xf>
    <xf numFmtId="0" fontId="10" fillId="0" borderId="10" xfId="41" applyBorder="1" applyAlignment="1">
      <alignment horizontal="center"/>
    </xf>
    <xf numFmtId="0" fontId="10" fillId="0" borderId="11" xfId="41" applyBorder="1" applyAlignment="1">
      <alignment horizontal="center"/>
    </xf>
    <xf numFmtId="0" fontId="10" fillId="0" borderId="16" xfId="41" applyBorder="1" applyAlignment="1">
      <alignment horizontal="center"/>
    </xf>
    <xf numFmtId="0" fontId="14" fillId="0" borderId="12" xfId="41" applyFont="1" applyBorder="1" applyAlignment="1">
      <alignment horizontal="center"/>
    </xf>
    <xf numFmtId="0" fontId="14" fillId="0" borderId="11" xfId="41" quotePrefix="1" applyFont="1" applyBorder="1" applyAlignment="1">
      <alignment horizontal="center"/>
    </xf>
    <xf numFmtId="0" fontId="14" fillId="0" borderId="16" xfId="14" applyFont="1" applyBorder="1" applyAlignment="1">
      <alignment horizontal="center"/>
    </xf>
    <xf numFmtId="0" fontId="14" fillId="0" borderId="10" xfId="14" applyFont="1" applyBorder="1" applyAlignment="1">
      <alignment horizontal="center"/>
    </xf>
    <xf numFmtId="0" fontId="14" fillId="0" borderId="11" xfId="14" applyFont="1" applyBorder="1" applyAlignment="1">
      <alignment horizontal="center"/>
    </xf>
    <xf numFmtId="0" fontId="14" fillId="0" borderId="4" xfId="41" applyFont="1" applyBorder="1" applyAlignment="1">
      <alignment horizontal="center"/>
    </xf>
    <xf numFmtId="0" fontId="0" fillId="0" borderId="0" xfId="0" applyAlignment="1">
      <alignment horizontal="center"/>
    </xf>
    <xf numFmtId="0" fontId="0" fillId="0" borderId="5" xfId="0" applyBorder="1" applyAlignment="1">
      <alignment horizontal="center"/>
    </xf>
    <xf numFmtId="0" fontId="14" fillId="0" borderId="16" xfId="41" applyFont="1" applyBorder="1"/>
    <xf numFmtId="0" fontId="5" fillId="0" borderId="10" xfId="0" applyFont="1" applyBorder="1"/>
    <xf numFmtId="0" fontId="5" fillId="0" borderId="11" xfId="0" applyFont="1" applyBorder="1"/>
    <xf numFmtId="0" fontId="0" fillId="0" borderId="10" xfId="0" applyBorder="1"/>
    <xf numFmtId="0" fontId="0" fillId="0" borderId="11" xfId="0" applyBorder="1"/>
    <xf numFmtId="0" fontId="14" fillId="0" borderId="52" xfId="41"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4" fillId="0" borderId="52" xfId="27" applyFont="1" applyBorder="1" applyAlignment="1">
      <alignment vertical="center"/>
    </xf>
    <xf numFmtId="0" fontId="64" fillId="0" borderId="6" xfId="27" applyFont="1" applyBorder="1" applyAlignment="1">
      <alignment vertical="center"/>
    </xf>
    <xf numFmtId="0" fontId="12" fillId="0" borderId="3" xfId="27" applyFont="1" applyBorder="1" applyAlignment="1">
      <alignment horizontal="center" vertical="center"/>
    </xf>
    <xf numFmtId="0" fontId="12" fillId="0" borderId="5" xfId="27" applyFont="1" applyBorder="1" applyAlignment="1">
      <alignment horizontal="center" vertical="center"/>
    </xf>
    <xf numFmtId="0" fontId="67" fillId="0" borderId="9" xfId="27" applyFont="1" applyBorder="1" applyAlignment="1">
      <alignment horizontal="center" vertical="center" wrapText="1"/>
    </xf>
    <xf numFmtId="0" fontId="67" fillId="0" borderId="15" xfId="27" applyFont="1" applyBorder="1" applyAlignment="1">
      <alignment horizontal="center" vertical="center" wrapText="1"/>
    </xf>
    <xf numFmtId="0" fontId="12" fillId="0" borderId="15" xfId="27" applyFont="1" applyBorder="1" applyAlignment="1">
      <alignment horizontal="center" vertical="center" wrapText="1"/>
    </xf>
    <xf numFmtId="0" fontId="12" fillId="0" borderId="13" xfId="27" applyFont="1" applyBorder="1" applyAlignment="1">
      <alignment horizontal="center" vertical="center" wrapText="1"/>
    </xf>
    <xf numFmtId="0" fontId="67" fillId="0" borderId="52" xfId="27" applyFont="1" applyBorder="1" applyAlignment="1">
      <alignment horizontal="center" vertical="center" wrapText="1"/>
    </xf>
    <xf numFmtId="0" fontId="67" fillId="0" borderId="2" xfId="27" applyFont="1" applyBorder="1" applyAlignment="1">
      <alignment horizontal="center" vertical="center" wrapText="1"/>
    </xf>
    <xf numFmtId="0" fontId="67" fillId="0" borderId="3" xfId="27" applyFont="1" applyBorder="1" applyAlignment="1">
      <alignment horizontal="center" vertical="center" wrapText="1"/>
    </xf>
    <xf numFmtId="0" fontId="67" fillId="0" borderId="13" xfId="27" applyFont="1" applyBorder="1" applyAlignment="1">
      <alignment horizontal="center" vertical="center" wrapText="1"/>
    </xf>
    <xf numFmtId="0" fontId="28" fillId="0" borderId="15" xfId="0" applyFont="1" applyBorder="1" applyAlignment="1">
      <alignment horizontal="center" vertical="center"/>
    </xf>
    <xf numFmtId="0" fontId="28" fillId="0" borderId="60" xfId="0" applyFont="1" applyBorder="1" applyAlignment="1">
      <alignment horizontal="center" vertical="center"/>
    </xf>
    <xf numFmtId="0" fontId="28" fillId="0" borderId="13" xfId="0" applyFont="1" applyBorder="1" applyAlignment="1">
      <alignment horizontal="center" vertical="center"/>
    </xf>
    <xf numFmtId="0" fontId="20" fillId="0" borderId="15" xfId="17" quotePrefix="1" applyFont="1" applyBorder="1" applyAlignment="1">
      <alignment horizontal="center"/>
    </xf>
    <xf numFmtId="0" fontId="10" fillId="0" borderId="12" xfId="17" applyFont="1" applyBorder="1" applyAlignment="1">
      <alignment horizontal="left" vertical="center" wrapText="1"/>
    </xf>
    <xf numFmtId="0" fontId="10" fillId="0" borderId="42" xfId="17" applyFont="1" applyBorder="1" applyAlignment="1">
      <alignment horizontal="left" vertical="center" wrapText="1"/>
    </xf>
    <xf numFmtId="0" fontId="10" fillId="0" borderId="4" xfId="17" applyFont="1" applyBorder="1" applyAlignment="1">
      <alignment horizontal="left" vertical="center" wrapText="1"/>
    </xf>
    <xf numFmtId="0" fontId="10" fillId="0" borderId="0" xfId="17" applyFont="1" applyBorder="1" applyAlignment="1">
      <alignment horizontal="left" vertical="center" wrapText="1"/>
    </xf>
    <xf numFmtId="0" fontId="10" fillId="0" borderId="69" xfId="17" applyFont="1" applyBorder="1" applyAlignment="1">
      <alignment horizontal="left" vertical="center" wrapText="1"/>
    </xf>
    <xf numFmtId="0" fontId="10" fillId="0" borderId="37" xfId="17" applyFont="1" applyBorder="1" applyAlignment="1">
      <alignment horizontal="left" vertical="center" wrapText="1"/>
    </xf>
    <xf numFmtId="0" fontId="13" fillId="0" borderId="12" xfId="59" applyBorder="1" applyAlignment="1">
      <alignment horizontal="left" vertical="center" wrapText="1"/>
    </xf>
    <xf numFmtId="0" fontId="13" fillId="0" borderId="42" xfId="59" applyBorder="1" applyAlignment="1">
      <alignment horizontal="left" vertical="center" wrapText="1"/>
    </xf>
    <xf numFmtId="0" fontId="13" fillId="0" borderId="33" xfId="59" applyBorder="1" applyAlignment="1">
      <alignment horizontal="left" vertical="center" wrapText="1"/>
    </xf>
    <xf numFmtId="0" fontId="13" fillId="0" borderId="4" xfId="59" applyBorder="1" applyAlignment="1">
      <alignment horizontal="left" vertical="center" wrapText="1"/>
    </xf>
    <xf numFmtId="0" fontId="13" fillId="0" borderId="0" xfId="59" applyAlignment="1">
      <alignment horizontal="left" vertical="center" wrapText="1"/>
    </xf>
    <xf numFmtId="0" fontId="13" fillId="0" borderId="5" xfId="59" applyBorder="1" applyAlignment="1">
      <alignment horizontal="left" vertical="center" wrapText="1"/>
    </xf>
    <xf numFmtId="0" fontId="13" fillId="0" borderId="6" xfId="59" applyBorder="1" applyAlignment="1">
      <alignment horizontal="left" vertical="center" wrapText="1"/>
    </xf>
    <xf numFmtId="0" fontId="13" fillId="0" borderId="7" xfId="59" applyBorder="1" applyAlignment="1">
      <alignment horizontal="left" vertical="center" wrapText="1"/>
    </xf>
    <xf numFmtId="0" fontId="13" fillId="0" borderId="8" xfId="59" applyBorder="1" applyAlignment="1">
      <alignment horizontal="left" vertical="center" wrapText="1"/>
    </xf>
    <xf numFmtId="0" fontId="20" fillId="0" borderId="9" xfId="17" quotePrefix="1" applyFont="1" applyBorder="1" applyAlignment="1">
      <alignment horizontal="center"/>
    </xf>
    <xf numFmtId="0" fontId="13" fillId="0" borderId="0" xfId="59" applyBorder="1" applyAlignment="1">
      <alignment horizontal="left" vertical="center" wrapText="1"/>
    </xf>
    <xf numFmtId="0" fontId="13" fillId="0" borderId="69" xfId="59" applyBorder="1" applyAlignment="1">
      <alignment horizontal="left" vertical="center" wrapText="1"/>
    </xf>
    <xf numFmtId="0" fontId="13" fillId="0" borderId="37" xfId="59" applyBorder="1" applyAlignment="1">
      <alignment horizontal="left" vertical="center" wrapText="1"/>
    </xf>
    <xf numFmtId="0" fontId="57" fillId="0" borderId="0" xfId="6" applyFont="1" applyAlignment="1">
      <alignment horizontal="center"/>
    </xf>
    <xf numFmtId="0" fontId="79" fillId="0" borderId="0" xfId="6" applyFont="1" applyAlignment="1">
      <alignment horizontal="center"/>
    </xf>
    <xf numFmtId="0" fontId="86" fillId="0" borderId="9" xfId="6" applyFont="1" applyBorder="1" applyAlignment="1">
      <alignment horizontal="center" vertical="center"/>
    </xf>
    <xf numFmtId="0" fontId="86" fillId="0" borderId="15" xfId="6" applyFont="1" applyBorder="1" applyAlignment="1">
      <alignment horizontal="center" vertical="center"/>
    </xf>
    <xf numFmtId="0" fontId="86" fillId="0" borderId="13" xfId="6" applyFont="1" applyBorder="1" applyAlignment="1">
      <alignment horizontal="center" vertical="center"/>
    </xf>
    <xf numFmtId="0" fontId="86" fillId="0" borderId="60" xfId="6" applyFont="1" applyBorder="1" applyAlignment="1">
      <alignment horizontal="center" vertical="center"/>
    </xf>
    <xf numFmtId="0" fontId="20" fillId="0" borderId="16" xfId="38" applyFont="1" applyBorder="1" applyAlignment="1">
      <alignment horizontal="center" vertical="center"/>
    </xf>
    <xf numFmtId="0" fontId="20" fillId="0" borderId="10" xfId="38" applyFont="1" applyBorder="1" applyAlignment="1">
      <alignment horizontal="center" vertical="center"/>
    </xf>
    <xf numFmtId="0" fontId="20" fillId="0" borderId="11" xfId="38" applyFont="1" applyBorder="1" applyAlignment="1">
      <alignment horizontal="center" vertical="center"/>
    </xf>
    <xf numFmtId="0" fontId="10" fillId="0" borderId="12" xfId="6" applyBorder="1" applyAlignment="1">
      <alignment horizontal="left" vertical="center" wrapText="1"/>
    </xf>
    <xf numFmtId="0" fontId="10" fillId="0" borderId="2" xfId="6" applyBorder="1" applyAlignment="1">
      <alignment horizontal="left" vertical="center" wrapText="1"/>
    </xf>
    <xf numFmtId="0" fontId="10" fillId="0" borderId="33" xfId="6" applyBorder="1" applyAlignment="1">
      <alignment horizontal="left" vertical="center" wrapText="1"/>
    </xf>
    <xf numFmtId="0" fontId="10" fillId="0" borderId="4" xfId="6" applyBorder="1" applyAlignment="1">
      <alignment horizontal="left" vertical="center" wrapText="1"/>
    </xf>
    <xf numFmtId="0" fontId="10" fillId="0" borderId="0" xfId="6" applyAlignment="1">
      <alignment horizontal="left" vertical="center" wrapText="1"/>
    </xf>
    <xf numFmtId="0" fontId="10" fillId="0" borderId="5" xfId="6" applyBorder="1" applyAlignment="1">
      <alignment horizontal="left" vertical="center" wrapText="1"/>
    </xf>
    <xf numFmtId="0" fontId="10" fillId="0" borderId="6" xfId="6" applyBorder="1" applyAlignment="1">
      <alignment horizontal="left" vertical="center" wrapText="1"/>
    </xf>
    <xf numFmtId="0" fontId="10" fillId="0" borderId="7" xfId="6" applyBorder="1" applyAlignment="1">
      <alignment horizontal="left" vertical="center" wrapText="1"/>
    </xf>
    <xf numFmtId="0" fontId="10" fillId="0" borderId="8" xfId="6" applyBorder="1" applyAlignment="1">
      <alignment horizontal="left" vertical="center" wrapText="1"/>
    </xf>
    <xf numFmtId="0" fontId="14" fillId="0" borderId="16" xfId="6" applyFont="1" applyBorder="1" applyAlignment="1">
      <alignment horizontal="center"/>
    </xf>
    <xf numFmtId="0" fontId="14" fillId="0" borderId="11" xfId="6" applyFont="1" applyBorder="1" applyAlignment="1">
      <alignment horizontal="center"/>
    </xf>
    <xf numFmtId="0" fontId="14" fillId="0" borderId="10" xfId="6" applyFont="1" applyBorder="1" applyAlignment="1">
      <alignment horizontal="center"/>
    </xf>
    <xf numFmtId="0" fontId="14" fillId="0" borderId="12" xfId="6" applyFont="1" applyBorder="1" applyAlignment="1">
      <alignment horizontal="center"/>
    </xf>
    <xf numFmtId="0" fontId="14" fillId="0" borderId="42" xfId="6" applyFont="1" applyBorder="1" applyAlignment="1">
      <alignment horizontal="center"/>
    </xf>
    <xf numFmtId="0" fontId="14" fillId="0" borderId="33" xfId="6" applyFont="1" applyBorder="1" applyAlignment="1">
      <alignment horizontal="center"/>
    </xf>
    <xf numFmtId="1" fontId="14" fillId="0" borderId="16" xfId="27" applyNumberFormat="1" applyFont="1" applyBorder="1" applyAlignment="1">
      <alignment horizontal="center"/>
    </xf>
    <xf numFmtId="1" fontId="14" fillId="0" borderId="10" xfId="27" applyNumberFormat="1" applyFont="1" applyBorder="1" applyAlignment="1">
      <alignment horizontal="center"/>
    </xf>
    <xf numFmtId="1" fontId="14" fillId="0" borderId="11" xfId="27" applyNumberFormat="1" applyFont="1" applyBorder="1" applyAlignment="1">
      <alignment horizontal="center"/>
    </xf>
    <xf numFmtId="0" fontId="28" fillId="0" borderId="51" xfId="0" applyFont="1" applyBorder="1" applyAlignment="1">
      <alignment horizontal="center" vertical="center"/>
    </xf>
    <xf numFmtId="0" fontId="10" fillId="0" borderId="12" xfId="59" applyFont="1" applyBorder="1" applyAlignment="1">
      <alignment horizontal="left" vertical="center" wrapText="1"/>
    </xf>
    <xf numFmtId="0" fontId="10" fillId="0" borderId="42" xfId="59" applyFont="1" applyBorder="1" applyAlignment="1">
      <alignment horizontal="left" vertical="center" wrapText="1"/>
    </xf>
    <xf numFmtId="0" fontId="10" fillId="0" borderId="33" xfId="59" applyFont="1" applyBorder="1" applyAlignment="1">
      <alignment horizontal="left" vertical="center" wrapText="1"/>
    </xf>
    <xf numFmtId="0" fontId="10" fillId="0" borderId="4" xfId="59" applyFont="1" applyBorder="1" applyAlignment="1">
      <alignment horizontal="left" vertical="center" wrapText="1"/>
    </xf>
    <xf numFmtId="0" fontId="10" fillId="0" borderId="0" xfId="59" applyFont="1" applyAlignment="1">
      <alignment horizontal="left" vertical="center" wrapText="1"/>
    </xf>
    <xf numFmtId="0" fontId="10" fillId="0" borderId="5" xfId="59" applyFont="1" applyBorder="1" applyAlignment="1">
      <alignment horizontal="left" vertical="center" wrapText="1"/>
    </xf>
    <xf numFmtId="0" fontId="10" fillId="0" borderId="6" xfId="59" applyFont="1" applyBorder="1" applyAlignment="1">
      <alignment horizontal="left" vertical="center" wrapText="1"/>
    </xf>
    <xf numFmtId="0" fontId="10" fillId="0" borderId="7" xfId="59" applyFont="1" applyBorder="1" applyAlignment="1">
      <alignment horizontal="left" vertical="center" wrapText="1"/>
    </xf>
    <xf numFmtId="0" fontId="10" fillId="0" borderId="8" xfId="59" applyFont="1" applyBorder="1" applyAlignment="1">
      <alignment horizontal="left" vertical="center" wrapText="1"/>
    </xf>
    <xf numFmtId="0" fontId="10" fillId="0" borderId="33" xfId="17" applyFont="1" applyBorder="1" applyAlignment="1">
      <alignment horizontal="left" vertical="center" wrapText="1"/>
    </xf>
    <xf numFmtId="0" fontId="10" fillId="0" borderId="0" xfId="17" applyFont="1" applyAlignment="1">
      <alignment horizontal="left" vertical="center" wrapText="1"/>
    </xf>
    <xf numFmtId="0" fontId="10" fillId="0" borderId="5" xfId="17" applyFont="1" applyBorder="1" applyAlignment="1">
      <alignment horizontal="left" vertical="center" wrapText="1"/>
    </xf>
    <xf numFmtId="0" fontId="10" fillId="0" borderId="6" xfId="17" applyFont="1" applyBorder="1" applyAlignment="1">
      <alignment horizontal="left" vertical="center" wrapText="1"/>
    </xf>
    <xf numFmtId="0" fontId="10" fillId="0" borderId="7" xfId="17" applyFont="1" applyBorder="1" applyAlignment="1">
      <alignment horizontal="left" vertical="center" wrapText="1"/>
    </xf>
    <xf numFmtId="0" fontId="10" fillId="0" borderId="8" xfId="17" applyFont="1" applyBorder="1" applyAlignment="1">
      <alignment horizontal="left" vertical="center" wrapText="1"/>
    </xf>
  </cellXfs>
  <cellStyles count="62">
    <cellStyle name="20% - Accent1" xfId="53" builtinId="30"/>
    <cellStyle name="20% - Accent2" xfId="54" builtinId="34"/>
    <cellStyle name="20% - Accent3" xfId="55" builtinId="38"/>
    <cellStyle name="20% - Accent4 2" xfId="50" xr:uid="{B44EF945-3F58-4576-8F68-C4DA3B8CF4BB}"/>
    <cellStyle name="20% - Accent5 2" xfId="49" xr:uid="{CF8E23A0-E2B4-4319-A767-79259AE54D98}"/>
    <cellStyle name="20% - Accent6 2" xfId="51" xr:uid="{4FC9ACA0-29C3-42AF-9F2F-4F03B856B552}"/>
    <cellStyle name="40% - Accent1 2" xfId="48" xr:uid="{1AAED286-7F10-4120-ADBF-37FBEA5ED346}"/>
    <cellStyle name="40% - Accent2 2" xfId="47" xr:uid="{E6AA147C-7FA0-48B7-AD7F-E7424D9D7CBC}"/>
    <cellStyle name="40% - Accent3 2" xfId="46" xr:uid="{A70DCED9-A7D5-4436-84AD-CAA691D48026}"/>
    <cellStyle name="40% - Accent4 2" xfId="45" xr:uid="{4B1D7841-D3E0-40A9-9A02-EF10959EDE1A}"/>
    <cellStyle name="40% - Accent5 2" xfId="52" xr:uid="{761F9881-726F-4AC6-8E2B-88C44989AC6D}"/>
    <cellStyle name="Hyperlink" xfId="2" builtinId="8"/>
    <cellStyle name="Hyperlink 2" xfId="37" xr:uid="{00000000-0005-0000-0000-000001000000}"/>
    <cellStyle name="Komma" xfId="1" builtinId="3"/>
    <cellStyle name="Komma 2" xfId="40" xr:uid="{568E988E-CE21-44B6-AD2F-05BB7F524172}"/>
    <cellStyle name="Normal 2" xfId="14" xr:uid="{00000000-0005-0000-0000-000003000000}"/>
    <cellStyle name="Normal_7.11" xfId="36" xr:uid="{00000000-0005-0000-0000-000004000000}"/>
    <cellStyle name="Normal_8.8" xfId="57" xr:uid="{D65B8F33-13C7-4FC0-9229-8BC273129B4E}"/>
    <cellStyle name="Normal_EFslijt-basisdata" xfId="24" xr:uid="{00000000-0005-0000-0000-000005000000}"/>
    <cellStyle name="Normal_HM" xfId="60" xr:uid="{116F530D-6D49-4DBB-BC6C-04F011BBD245}"/>
    <cellStyle name="Normal_Profile" xfId="59" xr:uid="{629D4729-F8F8-415E-A820-78D16C677BB7}"/>
    <cellStyle name="Normal_Sheet1" xfId="19" xr:uid="{00000000-0005-0000-0000-000006000000}"/>
    <cellStyle name="Normal_Sheet1 2" xfId="33" xr:uid="{00000000-0005-0000-0000-000007000000}"/>
    <cellStyle name="Normal_Sheet2" xfId="58" xr:uid="{70CB1F43-2517-4E94-ADDB-63343CC4D44D}"/>
    <cellStyle name="Normal_Sheet3" xfId="44" xr:uid="{9A06B148-F6FF-4B69-85A7-CE4A57844E98}"/>
    <cellStyle name="Normal_VOS &amp; PAK" xfId="56" xr:uid="{3EC201AD-11AF-49BA-8472-FD3CFA097B4B}"/>
    <cellStyle name="Procent" xfId="61" builtinId="5"/>
    <cellStyle name="Procent 3" xfId="13" xr:uid="{00000000-0005-0000-0000-000008000000}"/>
    <cellStyle name="Standaard" xfId="0" builtinId="0" customBuiltin="1"/>
    <cellStyle name="Standaard 2" xfId="41" xr:uid="{CA4E285B-8BDC-4A93-B3A0-1712143FEC53}"/>
    <cellStyle name="Standaard 2 2 2" xfId="27" xr:uid="{00000000-0005-0000-0000-00000B000000}"/>
    <cellStyle name="Standaard 2 3 2" xfId="6" xr:uid="{00000000-0005-0000-0000-00000C000000}"/>
    <cellStyle name="Standaard 3 2 2" xfId="10" xr:uid="{00000000-0005-0000-0000-00000D000000}"/>
    <cellStyle name="Standaard 3 2 4" xfId="28" xr:uid="{00000000-0005-0000-0000-00000E000000}"/>
    <cellStyle name="Standaard 3 3" xfId="29" xr:uid="{00000000-0005-0000-0000-00000F000000}"/>
    <cellStyle name="Standaard 4" xfId="39" xr:uid="{D702F4B4-D91D-4E28-BBEA-3442DB86C4A8}"/>
    <cellStyle name="Standaard 5" xfId="3" xr:uid="{00000000-0005-0000-0000-000010000000}"/>
    <cellStyle name="Standaard 6" xfId="7" xr:uid="{00000000-0005-0000-0000-000011000000}"/>
    <cellStyle name="Standaard 6 2" xfId="42" xr:uid="{2FFFC564-2181-4B54-915F-43861489BF80}"/>
    <cellStyle name="Standaard_2.1" xfId="35" xr:uid="{00000000-0005-0000-0000-000012000000}"/>
    <cellStyle name="Standaard_Afzet" xfId="8" xr:uid="{00000000-0005-0000-0000-000013000000}"/>
    <cellStyle name="Standaard_Afzet 2 2" xfId="9" xr:uid="{00000000-0005-0000-0000-000014000000}"/>
    <cellStyle name="Standaard_Airco" xfId="21" xr:uid="{00000000-0005-0000-0000-000015000000}"/>
    <cellStyle name="Standaard_basgegovmb" xfId="16" xr:uid="{00000000-0005-0000-0000-000016000000}"/>
    <cellStyle name="Standaard_BD" xfId="15" xr:uid="{00000000-0005-0000-0000-000017000000}"/>
    <cellStyle name="Standaard_BGEGovmob" xfId="30" xr:uid="{00000000-0005-0000-0000-000018000000}"/>
    <cellStyle name="Standaard_Blad1" xfId="26" xr:uid="{00000000-0005-0000-0000-000019000000}"/>
    <cellStyle name="Standaard_Blad1 2 2" xfId="34" xr:uid="{00000000-0005-0000-0000-00001A000000}"/>
    <cellStyle name="Standaard_Bouwjaaref90 2" xfId="11" xr:uid="{00000000-0005-0000-0000-00001B000000}"/>
    <cellStyle name="Standaard_EFbrst" xfId="4" xr:uid="{00000000-0005-0000-0000-00001C000000}"/>
    <cellStyle name="Standaard_EFWEG-N2O" xfId="12" xr:uid="{00000000-0005-0000-0000-00001D000000}"/>
    <cellStyle name="Standaard_Emmobprog" xfId="25" xr:uid="{00000000-0005-0000-0000-00001E000000}"/>
    <cellStyle name="Standaard_EVV_8-12-17" xfId="32" xr:uid="{00000000-0005-0000-0000-00001F000000}"/>
    <cellStyle name="Standaard_lijst energiedragers definitief concept 26 okt" xfId="5" xr:uid="{00000000-0005-0000-0000-000020000000}"/>
    <cellStyle name="Standaard_Meth-Rapp-tab" xfId="17" xr:uid="{00000000-0005-0000-0000-000021000000}"/>
    <cellStyle name="Standaard_MOBTOT" xfId="31" xr:uid="{00000000-0005-0000-0000-000022000000}"/>
    <cellStyle name="Standaard_NS" xfId="18" xr:uid="{00000000-0005-0000-0000-000023000000}"/>
    <cellStyle name="Standaard_REMMEN" xfId="20" xr:uid="{00000000-0005-0000-0000-000024000000}"/>
    <cellStyle name="Standaard_Slijtsel-Molek" xfId="23" xr:uid="{00000000-0005-0000-0000-000025000000}"/>
    <cellStyle name="Standaard_S-motorbrandstof90-02" xfId="22" xr:uid="{00000000-0005-0000-0000-000026000000}"/>
    <cellStyle name="Standaard_Tabellen" xfId="38" xr:uid="{D45FBF71-A3BF-4371-BD04-C2A8411C1E99}"/>
    <cellStyle name="Standaard_WEGDEK" xfId="43" xr:uid="{CB2E4B1C-242E-414E-A900-825B6670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2" name="AutoShape 1">
          <a:extLst>
            <a:ext uri="{FF2B5EF4-FFF2-40B4-BE49-F238E27FC236}">
              <a16:creationId xmlns:a16="http://schemas.microsoft.com/office/drawing/2014/main" id="{00000000-0008-0000-2100-00009F200000}"/>
            </a:ext>
          </a:extLst>
        </xdr:cNvPr>
        <xdr:cNvSpPr>
          <a:spLocks noChangeArrowheads="1"/>
        </xdr:cNvSpPr>
      </xdr:nvSpPr>
      <xdr:spPr bwMode="auto">
        <a:xfrm>
          <a:off x="3876675" y="8477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5</xdr:row>
      <xdr:rowOff>0</xdr:rowOff>
    </xdr:from>
    <xdr:to>
      <xdr:col>6</xdr:col>
      <xdr:colOff>0</xdr:colOff>
      <xdr:row>5</xdr:row>
      <xdr:rowOff>0</xdr:rowOff>
    </xdr:to>
    <xdr:sp macro="" textlink="">
      <xdr:nvSpPr>
        <xdr:cNvPr id="3" name="AutoShape 2">
          <a:extLst>
            <a:ext uri="{FF2B5EF4-FFF2-40B4-BE49-F238E27FC236}">
              <a16:creationId xmlns:a16="http://schemas.microsoft.com/office/drawing/2014/main" id="{00000000-0008-0000-2100-0000A0200000}"/>
            </a:ext>
          </a:extLst>
        </xdr:cNvPr>
        <xdr:cNvSpPr>
          <a:spLocks noChangeArrowheads="1"/>
        </xdr:cNvSpPr>
      </xdr:nvSpPr>
      <xdr:spPr bwMode="auto">
        <a:xfrm>
          <a:off x="3876675" y="847725"/>
          <a:ext cx="0" cy="0"/>
        </a:xfrm>
        <a:prstGeom prst="up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9.bin"/><Relationship Id="rId1" Type="http://schemas.openxmlformats.org/officeDocument/2006/relationships/hyperlink" Target="https://www.emissieautoriteit.nl/documenten/publicatie/2022/07/01/totaalrapportage-energie-voor-vervoer-202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printerSettings" Target="../printerSettings/printerSettings11.bin"/><Relationship Id="rId1" Type="http://schemas.openxmlformats.org/officeDocument/2006/relationships/hyperlink" Target="http://www.emissieregistratie.nl/ERPUBLIEK/documenten/Lucht%20(Air)/Verkeer%20en%20Vervoer%20(Transport)/Brink%20van%20der%20et%20al.%20(2010)%20Rapportage%20wegverkeer%20en%20verdeling%20over%20wegtypen.pdf" TargetMode="External"/></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https://legacy.emissieregistratie.nl/erpubliek/documenten/06%20Water/01%20Factsheets/01%20Nederlands/Remslijtage%20wegverkeer.pdf" TargetMode="External"/><Relationship Id="rId2" Type="http://schemas.openxmlformats.org/officeDocument/2006/relationships/hyperlink" Target="https://legacy.emissieregistratie.nl/erpubliek/documenten/06%20Water/01%20Factsheets/01%20Nederlands/Bandenslijtage.pdf" TargetMode="External"/><Relationship Id="rId1" Type="http://schemas.openxmlformats.org/officeDocument/2006/relationships/hyperlink" Target="https://www.emissieregistratie.nl/documentatie/doorzoek-alle-documenten?ROOT=\06%20Water\01%20Factsheets\" TargetMode="External"/><Relationship Id="rId6" Type="http://schemas.openxmlformats.org/officeDocument/2006/relationships/customProperty" Target="../customProperty13.bin"/><Relationship Id="rId5" Type="http://schemas.openxmlformats.org/officeDocument/2006/relationships/printerSettings" Target="../printerSettings/printerSettings13.bin"/><Relationship Id="rId4" Type="http://schemas.openxmlformats.org/officeDocument/2006/relationships/hyperlink" Target="https://legacy.emissieregistratie.nl/erpubliek/documenten/06%20Water/01%20Factsheets/01%20Nederlands/Wegdekslijtage%20wegverkeer.pdf" TargetMode="External"/></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emissieregistratie.nl/documentatie/doorzoek-alle-documenten?ROOT=\06%20Water\01%20Factsheets\" TargetMode="External"/><Relationship Id="rId1" Type="http://schemas.openxmlformats.org/officeDocument/2006/relationships/hyperlink" Target="https://legacy.emissieregistratie.nl/erpubliek/documenten/06%20Water/01%20Factsheets/01%20Nederlands/Lekkage%20motorolie.pdf" TargetMode="External"/><Relationship Id="rId4" Type="http://schemas.openxmlformats.org/officeDocument/2006/relationships/customProperty" Target="../customProperty15.bin"/></Relationships>
</file>

<file path=xl/worksheets/_rels/sheet17.xml.rels><?xml version="1.0" encoding="UTF-8" standalone="yes"?>
<Relationships xmlns="http://schemas.openxmlformats.org/package/2006/relationships"><Relationship Id="rId3" Type="http://schemas.openxmlformats.org/officeDocument/2006/relationships/hyperlink" Target="https://legacy.emissieregistratie.nl/erpubliek/documenten/06%20Water/01%20Factsheets/01%20Nederlands/Wegdekslijtage%20wegverkeer.pdf" TargetMode="External"/><Relationship Id="rId2" Type="http://schemas.openxmlformats.org/officeDocument/2006/relationships/hyperlink" Target="https://www.emissieregistratie.nl/documentatie/doorzoek-alle-documenten?ROOT=\06%20Water\01%20Factsheets\" TargetMode="External"/><Relationship Id="rId1" Type="http://schemas.openxmlformats.org/officeDocument/2006/relationships/hyperlink" Target="https://www.emissieregistratie.nl/documentatie/doorzoek-alle-documenten?ROOT=\06%20Water\01%20Factsheets\" TargetMode="External"/><Relationship Id="rId6" Type="http://schemas.openxmlformats.org/officeDocument/2006/relationships/customProperty" Target="../customProperty16.bin"/><Relationship Id="rId5" Type="http://schemas.openxmlformats.org/officeDocument/2006/relationships/printerSettings" Target="../printerSettings/printerSettings16.bin"/><Relationship Id="rId4" Type="http://schemas.openxmlformats.org/officeDocument/2006/relationships/hyperlink" Target="https://legacy.emissieregistratie.nl/erpubliek/documenten/06%20Water/01%20Factsheets/01%20Nederlands/Bandenslijtage.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emissieregistratie.nl/documentatie/doorzoek-alle-documenten?ROOT=\06%20Water\01%20Factsheets\" TargetMode="External"/><Relationship Id="rId7" Type="http://schemas.openxmlformats.org/officeDocument/2006/relationships/customProperty" Target="../customProperty18.bin"/><Relationship Id="rId2" Type="http://schemas.openxmlformats.org/officeDocument/2006/relationships/hyperlink" Target="https://www.emissieregistratie.nl/documentatie/doorzoek-alle-documenten?ROOT=\06%20Water\01%20Factsheets\" TargetMode="External"/><Relationship Id="rId1" Type="http://schemas.openxmlformats.org/officeDocument/2006/relationships/hyperlink" Target="http://www.helpdeskwater.nl/onderwerpen/emissiebeheer/diffuse-bronnen" TargetMode="External"/><Relationship Id="rId6" Type="http://schemas.openxmlformats.org/officeDocument/2006/relationships/printerSettings" Target="../printerSettings/printerSettings18.bin"/><Relationship Id="rId5" Type="http://schemas.openxmlformats.org/officeDocument/2006/relationships/hyperlink" Target="https://legacy.emissieregistratie.nl/erpubliek/documenten/06%20Water/01%20Factsheets/01%20Nederlands/Lekkage%20motorolie.pdf" TargetMode="External"/><Relationship Id="rId4" Type="http://schemas.openxmlformats.org/officeDocument/2006/relationships/hyperlink" Target="https://legacy.emissieregistratie.nl/erpubliek/documenten/06%20Water/01%20Factsheets/01%20Nederlands/Wegdekslijtage%20wegverkeer.pdf"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legacy.emissieregistratie.nl/erpubliek/documenten/06%20Water/01%20Factsheets/01%20Nederlands/Lekkage%20motorolie.pdf" TargetMode="External"/><Relationship Id="rId1" Type="http://schemas.openxmlformats.org/officeDocument/2006/relationships/hyperlink" Target="https://www.emissieregistratie.nl/documentatie/doorzoek-alle-documenten?ROOT=\06%20Water\01%20Factsheets\" TargetMode="External"/><Relationship Id="rId4" Type="http://schemas.openxmlformats.org/officeDocument/2006/relationships/customProperty" Target="../customProperty19.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hyperlink" Target="https://legacy.emissieregistratie.nl/erpubliek/documenten/06%20Water/01%20Factsheets/01%20Nederlands/Bandenslijtage.pdf" TargetMode="External"/><Relationship Id="rId7" Type="http://schemas.openxmlformats.org/officeDocument/2006/relationships/customProperty" Target="../customProperty23.bin"/><Relationship Id="rId2" Type="http://schemas.openxmlformats.org/officeDocument/2006/relationships/hyperlink" Target="https://www.emissieregistratie.nl/documentatie/doorzoek-alle-documenten?ROOT=\06%20Water\01%20Factsheets\" TargetMode="External"/><Relationship Id="rId1" Type="http://schemas.openxmlformats.org/officeDocument/2006/relationships/hyperlink" Target="https://www.emissieregistratie.nl/documentatie/doorzoek-alle-documenten?ROOT=\06%20Water\01%20Factsheets\" TargetMode="External"/><Relationship Id="rId6" Type="http://schemas.openxmlformats.org/officeDocument/2006/relationships/printerSettings" Target="../printerSettings/printerSettings23.bin"/><Relationship Id="rId5" Type="http://schemas.openxmlformats.org/officeDocument/2006/relationships/hyperlink" Target="https://legacy.emissieregistratie.nl/erpubliek/documenten/06%20Water/01%20Factsheets/01%20Nederlands/Wegdekslijtage%20wegverkeer.pdf" TargetMode="External"/><Relationship Id="rId4" Type="http://schemas.openxmlformats.org/officeDocument/2006/relationships/hyperlink" Target="https://legacy.emissieregistratie.nl/erpubliek/documenten/06%20Water/01%20Factsheets/01%20Nederlands/Remslijtage%20wegverkeer.pdf" TargetMode="External"/></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printerSettings" Target="../printerSettings/printerSettings26.bin"/><Relationship Id="rId1" Type="http://schemas.openxmlformats.org/officeDocument/2006/relationships/hyperlink" Target="http://www.vivens.info/" TargetMode="External"/></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emissieregistratie.nl/documentatie/doorzoek-alle-documenten?ROOT=\06%20Water\01%20Factsheets\" TargetMode="External"/><Relationship Id="rId1" Type="http://schemas.openxmlformats.org/officeDocument/2006/relationships/hyperlink" Target="https://www.emissieregistratie.nl/documentatie/doorzoek-alle-documenten?ROOT=\06%20Water\01%20Factsheets\" TargetMode="External"/><Relationship Id="rId4" Type="http://schemas.openxmlformats.org/officeDocument/2006/relationships/customProperty" Target="../customProperty27.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9.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0.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2.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printerSettings" Target="../printerSettings/printerSettings36.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3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printerSettings" Target="../printerSettings/printerSettings37.bin"/><Relationship Id="rId1" Type="http://schemas.openxmlformats.org/officeDocument/2006/relationships/hyperlink" Target="http://www.emissieregistratie.nl/ERPUBLIEK/misc/Documenten.aspx?ROOT=Lucht%20(Air)\Verkeer%20en%20Vervoer%20(Transport)" TargetMode="External"/></Relationships>
</file>

<file path=xl/worksheets/_rels/sheet39.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printerSettings" Target="../printerSettings/printerSettings38.bin"/><Relationship Id="rId1" Type="http://schemas.openxmlformats.org/officeDocument/2006/relationships/hyperlink" Target="http://www.emissieregistratie.nl/ERPUBLIEK/misc/Documenten.aspx?ROOT=Lucht%20(Air)\Verkeer%20en%20Vervoer%20(Transport)"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printerSettings" Target="../printerSettings/printerSettings39.bin"/><Relationship Id="rId1" Type="http://schemas.openxmlformats.org/officeDocument/2006/relationships/hyperlink" Target="http://www.emissieregistratie.nl/ERPUBLIEK/misc/Documenten.aspx?ROOT=Lucht%20(Air)\Verkeer%20en%20Vervoer%20(Transport)"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Lucht%20(Air)\Verkeer%20en%20Vervoer%20(Transport)" TargetMode="External"/><Relationship Id="rId4" Type="http://schemas.openxmlformats.org/officeDocument/2006/relationships/customProperty" Target="../customProperty39.bin"/></Relationships>
</file>

<file path=xl/worksheets/_rels/sheet42.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printerSettings" Target="../printerSettings/printerSettings41.bin"/><Relationship Id="rId1" Type="http://schemas.openxmlformats.org/officeDocument/2006/relationships/hyperlink" Target="http://www.emissieregistratie.nl/ERPUBLIEK/misc/Documenten.aspx?ROOT=Lucht%20(Air)\Verkeer%20en%20Vervoer%20(Transport)" TargetMode="External"/></Relationships>
</file>

<file path=xl/worksheets/_rels/sheet43.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printerSettings" Target="../printerSettings/printerSettings42.bin"/><Relationship Id="rId1" Type="http://schemas.openxmlformats.org/officeDocument/2006/relationships/hyperlink" Target="http://www.emissieregistratie.nl/ERPUBLIEK/misc/Documenten.aspx?ROOT=Lucht%20(Air)\Verkeer%20en%20Vervoer%20(Transport)" TargetMode="External"/></Relationships>
</file>

<file path=xl/worksheets/_rels/sheet44.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printerSettings" Target="../printerSettings/printerSettings43.bin"/><Relationship Id="rId1" Type="http://schemas.openxmlformats.org/officeDocument/2006/relationships/hyperlink" Target="http://www.emissieregistratie.nl/ERPUBLIEK/misc/Documenten.aspx?ROOT=Lucht%20(Air)\Verkeer%20en%20Vervoer%20(Transport)" TargetMode="External"/></Relationships>
</file>

<file path=xl/worksheets/_rels/sheet45.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printerSettings" Target="../printerSettings/printerSettings44.bin"/><Relationship Id="rId1" Type="http://schemas.openxmlformats.org/officeDocument/2006/relationships/hyperlink" Target="http://www.emissieregistratie.nl/ERPUBLIEK/misc/Documenten.aspx?ROOT=Lucht%20(Air)\Verkeer%20en%20Vervoer%20(Transport)" TargetMode="External"/></Relationships>
</file>

<file path=xl/worksheets/_rels/sheet46.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printerSettings" Target="../printerSettings/printerSettings45.bin"/><Relationship Id="rId1" Type="http://schemas.openxmlformats.org/officeDocument/2006/relationships/hyperlink" Target="http://www.emissieregistratie.nl/ERPUBLIEK/misc/Documenten.aspx?ROOT=Lucht%20(Air)\Verkeer%20en%20Vervoer%20(Transport)" TargetMode="External"/></Relationships>
</file>

<file path=xl/worksheets/_rels/sheet47.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printerSettings" Target="../printerSettings/printerSettings48.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customProperty" Target="../customProperty48.bin"/><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49.bin"/><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customProperty" Target="../customProperty50.bin"/><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customProperty" Target="../customProperty51.bin"/><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customProperty" Target="../customProperty52.bin"/><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customProperty" Target="../customProperty53.bin"/><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customProperty" Target="../customProperty54.bin"/><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customProperty" Target="../customProperty55.bin"/><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customProperty" Target="../customProperty56.bin"/><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customProperty" Target="../customProperty57.bin"/><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customProperty" Target="../customProperty58.bin"/><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customProperty" Target="../customProperty59.bin"/><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3" Type="http://schemas.openxmlformats.org/officeDocument/2006/relationships/customProperty" Target="../customProperty60.bin"/><Relationship Id="rId2" Type="http://schemas.openxmlformats.org/officeDocument/2006/relationships/printerSettings" Target="../printerSettings/printerSettings61.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63.xml.rels><?xml version="1.0" encoding="UTF-8" standalone="yes"?>
<Relationships xmlns="http://schemas.openxmlformats.org/package/2006/relationships"><Relationship Id="rId2" Type="http://schemas.openxmlformats.org/officeDocument/2006/relationships/customProperty" Target="../customProperty61.bin"/><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customProperty" Target="../customProperty62.bin"/></Relationships>
</file>

<file path=xl/worksheets/_rels/sheet65.xml.rels><?xml version="1.0" encoding="UTF-8" standalone="yes"?>
<Relationships xmlns="http://schemas.openxmlformats.org/package/2006/relationships"><Relationship Id="rId2" Type="http://schemas.openxmlformats.org/officeDocument/2006/relationships/customProperty" Target="../customProperty63.bin"/><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customProperty" Target="../customProperty64.bin"/><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65.bin"/><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customProperty" Target="../customProperty66.bin"/><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customProperty" Target="../customProperty67.bin"/><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customProperty" Target="../customProperty68.bin"/><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2" Type="http://schemas.openxmlformats.org/officeDocument/2006/relationships/customProperty" Target="../customProperty69.bin"/><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2" Type="http://schemas.openxmlformats.org/officeDocument/2006/relationships/customProperty" Target="../customProperty70.bin"/><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3" Type="http://schemas.openxmlformats.org/officeDocument/2006/relationships/customProperty" Target="../customProperty71.bin"/><Relationship Id="rId2" Type="http://schemas.openxmlformats.org/officeDocument/2006/relationships/printerSettings" Target="../printerSettings/printerSettings71.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74.xml.rels><?xml version="1.0" encoding="UTF-8" standalone="yes"?>
<Relationships xmlns="http://schemas.openxmlformats.org/package/2006/relationships"><Relationship Id="rId2" Type="http://schemas.openxmlformats.org/officeDocument/2006/relationships/customProperty" Target="../customProperty72.bin"/><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2" Type="http://schemas.openxmlformats.org/officeDocument/2006/relationships/customProperty" Target="../customProperty73.bin"/><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7.bin"/><Relationship Id="rId1" Type="http://schemas.openxmlformats.org/officeDocument/2006/relationships/hyperlink" Target="https://www.cbs.nl/en-gb/background/2018/02/adjustment-of-heating-values-and-c02-petrol-and-diesel" TargetMode="Externa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8.bin"/><Relationship Id="rId1" Type="http://schemas.openxmlformats.org/officeDocument/2006/relationships/hyperlink" Target="https://www.cbs.nl/en-gb/background/2018/02/adjustment-of-heating-values-and-c02-petrol-and-die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0" tint="-0.14999847407452621"/>
  </sheetPr>
  <dimension ref="A1:AD49"/>
  <sheetViews>
    <sheetView tabSelected="1" zoomScaleNormal="100" workbookViewId="0">
      <selection activeCell="J4" sqref="J4"/>
    </sheetView>
  </sheetViews>
  <sheetFormatPr defaultRowHeight="12" x14ac:dyDescent="0.2"/>
  <cols>
    <col min="1" max="1" width="5" style="1" customWidth="1"/>
    <col min="2" max="10" width="9.33203125" style="1"/>
    <col min="11" max="11" width="4.33203125" style="1" customWidth="1"/>
    <col min="12" max="20" width="9.33203125" style="1"/>
    <col min="21" max="21" width="4.33203125" style="1" customWidth="1"/>
    <col min="22" max="16384" width="9.33203125" style="1"/>
  </cols>
  <sheetData>
    <row r="1" spans="1:30" ht="21" x14ac:dyDescent="0.35">
      <c r="A1" s="1740" t="s">
        <v>0</v>
      </c>
      <c r="B1" s="1740"/>
      <c r="C1" s="1740"/>
      <c r="D1" s="1740"/>
      <c r="E1" s="1740"/>
      <c r="F1" s="1740"/>
      <c r="G1" s="1740"/>
      <c r="H1" s="1740"/>
      <c r="I1" s="1740"/>
      <c r="J1" s="1740"/>
      <c r="K1" s="1740"/>
      <c r="L1" s="1740"/>
      <c r="M1" s="1740"/>
      <c r="N1" s="1740"/>
      <c r="O1" s="1740"/>
      <c r="P1" s="1740"/>
      <c r="Q1" s="1740"/>
      <c r="R1" s="1740"/>
      <c r="S1" s="1740"/>
      <c r="T1" s="1740"/>
      <c r="U1" s="1740"/>
      <c r="V1" s="1740"/>
      <c r="W1" s="1740"/>
      <c r="X1" s="1740"/>
      <c r="Y1" s="1740"/>
      <c r="Z1" s="1740"/>
      <c r="AA1" s="1740"/>
      <c r="AB1" s="1740"/>
      <c r="AC1" s="1740"/>
      <c r="AD1" s="1740"/>
    </row>
    <row r="2" spans="1:30" ht="15" x14ac:dyDescent="0.25">
      <c r="A2" s="1741" t="s">
        <v>2131</v>
      </c>
      <c r="B2" s="1741"/>
      <c r="C2" s="1741"/>
      <c r="D2" s="1741"/>
      <c r="E2" s="1741"/>
      <c r="F2" s="1741"/>
      <c r="G2" s="1741"/>
      <c r="H2" s="1741"/>
      <c r="I2" s="1741"/>
      <c r="J2" s="1741"/>
      <c r="K2" s="1741"/>
      <c r="L2" s="1741"/>
      <c r="M2" s="1741"/>
      <c r="N2" s="1741"/>
      <c r="O2" s="1741"/>
      <c r="P2" s="1741"/>
      <c r="Q2" s="1741"/>
      <c r="R2" s="1741"/>
      <c r="S2" s="1741"/>
      <c r="T2" s="1741"/>
      <c r="U2" s="1741"/>
      <c r="V2" s="1741"/>
      <c r="W2" s="1741"/>
      <c r="X2" s="1741"/>
      <c r="Y2" s="1741"/>
      <c r="Z2" s="1741"/>
      <c r="AA2" s="1741"/>
      <c r="AB2" s="1741"/>
      <c r="AC2" s="1741"/>
      <c r="AD2" s="1741"/>
    </row>
    <row r="3" spans="1:30" x14ac:dyDescent="0.2">
      <c r="A3" s="1742"/>
      <c r="B3" s="1742"/>
      <c r="C3" s="1742"/>
      <c r="D3" s="1742"/>
      <c r="E3" s="1742"/>
      <c r="F3" s="1742"/>
      <c r="G3" s="1742"/>
      <c r="H3" s="1742"/>
      <c r="I3" s="1742"/>
      <c r="J3" s="1742"/>
      <c r="K3" s="1742"/>
      <c r="L3" s="1742"/>
      <c r="M3" s="1742"/>
      <c r="N3" s="1742"/>
      <c r="O3" s="1742"/>
      <c r="P3" s="1742"/>
      <c r="Q3" s="1742"/>
      <c r="R3" s="1742"/>
      <c r="S3" s="1742"/>
      <c r="T3" s="1742"/>
      <c r="U3" s="1742"/>
      <c r="V3" s="1742"/>
      <c r="W3" s="1742"/>
      <c r="X3" s="1742"/>
      <c r="Y3" s="1742"/>
      <c r="Z3" s="1742"/>
      <c r="AA3" s="1742"/>
      <c r="AB3" s="1742"/>
      <c r="AC3" s="1742"/>
      <c r="AD3" s="1742"/>
    </row>
    <row r="5" spans="1:30" ht="15.75" customHeight="1" x14ac:dyDescent="0.3">
      <c r="B5" s="1737" t="s">
        <v>1</v>
      </c>
      <c r="C5" s="1737"/>
      <c r="D5" s="1737"/>
      <c r="E5" s="1737"/>
      <c r="F5" s="1737"/>
      <c r="G5" s="1737"/>
      <c r="H5" s="1737"/>
      <c r="I5" s="1737"/>
      <c r="J5" s="1737"/>
      <c r="L5" s="1737" t="s">
        <v>913</v>
      </c>
      <c r="M5" s="1737"/>
      <c r="N5" s="1737"/>
      <c r="O5" s="1737"/>
      <c r="P5" s="1737"/>
      <c r="Q5" s="1737"/>
      <c r="R5" s="1737"/>
      <c r="S5" s="1737"/>
      <c r="T5" s="1737"/>
      <c r="V5" s="1736" t="str">
        <f>'7.10'!A89</f>
        <v>Table 7.10G Activity data for the use of shore power</v>
      </c>
      <c r="W5" s="1736"/>
      <c r="X5" s="1736"/>
      <c r="Y5" s="1736"/>
      <c r="Z5" s="1736"/>
      <c r="AA5" s="1736"/>
      <c r="AB5" s="1736"/>
      <c r="AC5" s="1736"/>
      <c r="AD5" s="1736"/>
    </row>
    <row r="6" spans="1:30" ht="15.75" customHeight="1" x14ac:dyDescent="0.2">
      <c r="B6" s="1736" t="str">
        <f>'2.1'!A2</f>
        <v>Table 2.1 Energy consumption data for greenhouse gas emission calculations</v>
      </c>
      <c r="C6" s="1736"/>
      <c r="D6" s="1736"/>
      <c r="E6" s="1736"/>
      <c r="F6" s="1736"/>
      <c r="G6" s="1736"/>
      <c r="H6" s="1736"/>
      <c r="I6" s="1736"/>
      <c r="J6" s="1736"/>
      <c r="L6" s="1736" t="str">
        <f>'4.1'!A2</f>
        <v>Table 4.1 Energy consumption of rail traffic</v>
      </c>
      <c r="M6" s="1736"/>
      <c r="N6" s="1736"/>
      <c r="O6" s="1736"/>
      <c r="P6" s="1736"/>
      <c r="Q6" s="1736"/>
      <c r="R6" s="1736"/>
      <c r="S6" s="1736"/>
      <c r="T6" s="1736"/>
      <c r="V6" s="1736" t="str">
        <f>'7.11'!A5</f>
        <v>Table 7.11A Correction factors (CEF) for reciprocating diesel engines</v>
      </c>
      <c r="W6" s="1736"/>
      <c r="X6" s="1736"/>
      <c r="Y6" s="1736"/>
      <c r="Z6" s="1736"/>
      <c r="AA6" s="1736"/>
      <c r="AB6" s="1736"/>
      <c r="AC6" s="1736"/>
      <c r="AD6" s="1736"/>
    </row>
    <row r="7" spans="1:30" ht="15.75" customHeight="1" x14ac:dyDescent="0.2">
      <c r="B7" s="1736" t="str">
        <f>'2.2'!A2</f>
        <v>Table 2.2 Mobile source emission factors for greenhouse gasses</v>
      </c>
      <c r="C7" s="1736"/>
      <c r="D7" s="1736"/>
      <c r="E7" s="1736"/>
      <c r="F7" s="1736"/>
      <c r="G7" s="1736"/>
      <c r="H7" s="1736"/>
      <c r="I7" s="1736"/>
      <c r="J7" s="1736"/>
      <c r="L7" s="1736" t="str">
        <f>'4.2'!A2</f>
        <v>Table 4.2 Emission factors for rail traffic</v>
      </c>
      <c r="M7" s="1736"/>
      <c r="N7" s="1736"/>
      <c r="O7" s="1736"/>
      <c r="P7" s="1736"/>
      <c r="Q7" s="1736"/>
      <c r="R7" s="1736"/>
      <c r="S7" s="1736"/>
      <c r="T7" s="1736"/>
      <c r="V7" s="1736" t="str">
        <f>'7.11'!A30</f>
        <v>Table 7.11B Correction factors (CEF) for steam turbines</v>
      </c>
      <c r="W7" s="1736"/>
      <c r="X7" s="1736"/>
      <c r="Y7" s="1736"/>
      <c r="Z7" s="1736"/>
      <c r="AA7" s="1736"/>
      <c r="AB7" s="1736"/>
      <c r="AC7" s="1736"/>
      <c r="AD7" s="1736"/>
    </row>
    <row r="8" spans="1:30" ht="15.75" customHeight="1" x14ac:dyDescent="0.2">
      <c r="B8" s="1736" t="str">
        <f>'2.3'!A2</f>
        <v>Table 2.3 Basic data for road transport IPCC emission calculations</v>
      </c>
      <c r="C8" s="1736"/>
      <c r="D8" s="1736"/>
      <c r="E8" s="1736"/>
      <c r="F8" s="1736"/>
      <c r="G8" s="1736"/>
      <c r="H8" s="1736"/>
      <c r="I8" s="1736"/>
      <c r="J8" s="1736"/>
      <c r="L8" s="1736" t="str">
        <f>'4.3'!A2</f>
        <v>Table 4.3 Emission profiles PM2.5 in rail traffic PM10</v>
      </c>
      <c r="M8" s="1736"/>
      <c r="N8" s="1736"/>
      <c r="O8" s="1736"/>
      <c r="P8" s="1736"/>
      <c r="Q8" s="1736"/>
      <c r="R8" s="1736"/>
      <c r="S8" s="1736"/>
      <c r="T8" s="1736"/>
      <c r="V8" s="1736" t="str">
        <f>'7.11'!A56</f>
        <v>Table 7.11C Correction factors (CEF) for gas turbines</v>
      </c>
      <c r="W8" s="1736"/>
      <c r="X8" s="1736"/>
      <c r="Y8" s="1736"/>
      <c r="Z8" s="1736"/>
      <c r="AA8" s="1736"/>
      <c r="AB8" s="1736"/>
      <c r="AC8" s="1736"/>
      <c r="AD8" s="1736"/>
    </row>
    <row r="9" spans="1:30" ht="15.75" customHeight="1" x14ac:dyDescent="0.2">
      <c r="B9" s="1736" t="str">
        <f>'2.4'!A2</f>
        <v>Table 2.4 Basic factors for CO2 from urea use in diesel vehicles equipped with SCR</v>
      </c>
      <c r="C9" s="1736"/>
      <c r="D9" s="1736"/>
      <c r="E9" s="1736"/>
      <c r="F9" s="1736"/>
      <c r="G9" s="1736"/>
      <c r="H9" s="1736"/>
      <c r="I9" s="1736"/>
      <c r="J9" s="1736"/>
    </row>
    <row r="10" spans="1:30" ht="15.75" customHeight="1" x14ac:dyDescent="0.3">
      <c r="B10" s="1736" t="str">
        <f>'2.5'!A2</f>
        <v>Table 2.5 Uncertainty estimates for greenhouse gas emissions</v>
      </c>
      <c r="C10" s="1736"/>
      <c r="D10" s="1736"/>
      <c r="E10" s="1736"/>
      <c r="F10" s="1736"/>
      <c r="G10" s="1736"/>
      <c r="H10" s="1736"/>
      <c r="I10" s="1736"/>
      <c r="J10" s="1736"/>
      <c r="L10" s="1737" t="s">
        <v>914</v>
      </c>
      <c r="M10" s="1737"/>
      <c r="N10" s="1737"/>
      <c r="O10" s="1737"/>
      <c r="P10" s="1737"/>
      <c r="Q10" s="1737"/>
      <c r="R10" s="1737"/>
      <c r="S10" s="1737"/>
      <c r="T10" s="1737"/>
      <c r="V10" s="1737" t="s">
        <v>916</v>
      </c>
      <c r="W10" s="1737"/>
      <c r="X10" s="1737"/>
      <c r="Y10" s="1737"/>
      <c r="Z10" s="1737"/>
      <c r="AA10" s="1737"/>
      <c r="AB10" s="1737"/>
      <c r="AC10" s="1737"/>
      <c r="AD10" s="1737"/>
    </row>
    <row r="11" spans="1:30" ht="15.75" customHeight="1" x14ac:dyDescent="0.2">
      <c r="B11" s="1736" t="str">
        <f>'2.6'!A2</f>
        <v>Table 2.6 Heating values for petrol and diesel</v>
      </c>
      <c r="C11" s="1736"/>
      <c r="D11" s="1736"/>
      <c r="E11" s="1736"/>
      <c r="F11" s="1736"/>
      <c r="G11" s="1736"/>
      <c r="H11" s="1736"/>
      <c r="I11" s="1736"/>
      <c r="J11" s="1736"/>
      <c r="L11" s="1736" t="str">
        <f>'5.1'!A2</f>
        <v>Table 5.1 Fuel consumption of inland navigation</v>
      </c>
      <c r="M11" s="1736"/>
      <c r="N11" s="1736"/>
      <c r="O11" s="1736"/>
      <c r="P11" s="1736"/>
      <c r="Q11" s="1736"/>
      <c r="R11" s="1736"/>
      <c r="S11" s="1736"/>
      <c r="T11" s="1736"/>
      <c r="V11" s="1736" t="str">
        <f>'8.1'!A2</f>
        <v>Table 8.1 Fuel consumption by air traffic</v>
      </c>
      <c r="W11" s="1736"/>
      <c r="X11" s="1736"/>
      <c r="Y11" s="1736"/>
      <c r="Z11" s="1736"/>
      <c r="AA11" s="1736"/>
      <c r="AB11" s="1736"/>
      <c r="AC11" s="1736"/>
      <c r="AD11" s="1736"/>
    </row>
    <row r="12" spans="1:30" ht="15.75" customHeight="1" x14ac:dyDescent="0.2">
      <c r="B12" s="1736" t="str">
        <f>'2.7'!A2</f>
        <v>Table 2.7 Petrol and diesel fuel, CO2 emission factors</v>
      </c>
      <c r="C12" s="1736"/>
      <c r="D12" s="1736"/>
      <c r="E12" s="1736"/>
      <c r="F12" s="1736"/>
      <c r="G12" s="1736"/>
      <c r="H12" s="1736"/>
      <c r="I12" s="1736"/>
      <c r="J12" s="1736"/>
      <c r="L12" s="1736" t="str">
        <f>'5.2'!A2</f>
        <v>Table 5.2  CO emission factors for inland navigation</v>
      </c>
      <c r="M12" s="1736"/>
      <c r="N12" s="1736"/>
      <c r="O12" s="1736"/>
      <c r="P12" s="1736"/>
      <c r="Q12" s="1736"/>
      <c r="R12" s="1736"/>
      <c r="S12" s="1736"/>
      <c r="T12" s="1736"/>
      <c r="V12" s="1736" t="str">
        <f>'8.2'!A2</f>
        <v>Table 8.2 CO emission factors for air traffic</v>
      </c>
      <c r="W12" s="1736"/>
      <c r="X12" s="1736"/>
      <c r="Y12" s="1736"/>
      <c r="Z12" s="1736"/>
      <c r="AA12" s="1736"/>
      <c r="AB12" s="1736"/>
      <c r="AC12" s="1736"/>
      <c r="AD12" s="1736"/>
    </row>
    <row r="13" spans="1:30" ht="15.75" customHeight="1" x14ac:dyDescent="0.2">
      <c r="B13" s="1736" t="str">
        <f>'2.8'!A2</f>
        <v>Table 2.8 Share of different types of biofuels in total biofuel consumption for transport in the Netherlands (NEa, 2021)</v>
      </c>
      <c r="C13" s="1736"/>
      <c r="D13" s="1736"/>
      <c r="E13" s="1736"/>
      <c r="F13" s="1736"/>
      <c r="G13" s="1736"/>
      <c r="H13" s="1736"/>
      <c r="I13" s="1736"/>
      <c r="J13" s="1736"/>
      <c r="L13" s="1736" t="str">
        <f>'5.3'!A2</f>
        <v>Table 5.3  VOC (combustion) emission factors for inland navigation 1)</v>
      </c>
      <c r="M13" s="1736"/>
      <c r="N13" s="1736"/>
      <c r="O13" s="1736"/>
      <c r="P13" s="1736"/>
      <c r="Q13" s="1736"/>
      <c r="R13" s="1736"/>
      <c r="S13" s="1736"/>
      <c r="T13" s="1736"/>
      <c r="V13" s="1736" t="str">
        <f>'8.3'!A2</f>
        <v>Table 8.3 VOC emission factors for air traffic</v>
      </c>
      <c r="W13" s="1736"/>
      <c r="X13" s="1736"/>
      <c r="Y13" s="1736"/>
      <c r="Z13" s="1736"/>
      <c r="AA13" s="1736"/>
      <c r="AB13" s="1736"/>
      <c r="AC13" s="1736"/>
      <c r="AD13" s="1736"/>
    </row>
    <row r="14" spans="1:30" ht="15.75" customHeight="1" x14ac:dyDescent="0.2">
      <c r="B14" s="1736" t="str">
        <f>'2.9'!A2</f>
        <v>Table 2.9 Uncertainty estimates for NEC emissions</v>
      </c>
      <c r="C14" s="1736"/>
      <c r="D14" s="1736"/>
      <c r="E14" s="1736"/>
      <c r="F14" s="1736"/>
      <c r="G14" s="1736"/>
      <c r="H14" s="1736"/>
      <c r="I14" s="1736"/>
      <c r="J14" s="1736"/>
      <c r="L14" s="1736" t="str">
        <f>'5.4'!A2</f>
        <v>Table 5.4  NOx emission factors for inland navigation</v>
      </c>
      <c r="M14" s="1736"/>
      <c r="N14" s="1736"/>
      <c r="O14" s="1736"/>
      <c r="P14" s="1736"/>
      <c r="Q14" s="1736"/>
      <c r="R14" s="1736"/>
      <c r="S14" s="1736"/>
      <c r="T14" s="1736"/>
      <c r="V14" s="1736" t="str">
        <f>'8.4'!A2</f>
        <v>Table 8.4 NOx emission factors for air traffic</v>
      </c>
      <c r="W14" s="1736"/>
      <c r="X14" s="1736"/>
      <c r="Y14" s="1736"/>
      <c r="Z14" s="1736"/>
      <c r="AA14" s="1736"/>
      <c r="AB14" s="1736"/>
      <c r="AC14" s="1736"/>
      <c r="AD14" s="1736"/>
    </row>
    <row r="15" spans="1:30" ht="15.75" customHeight="1" x14ac:dyDescent="0.2">
      <c r="L15" s="1736" t="str">
        <f>'5.5'!A2</f>
        <v>Table 5.5  PM10 emission factors for inland navigation</v>
      </c>
      <c r="M15" s="1736"/>
      <c r="N15" s="1736"/>
      <c r="O15" s="1736"/>
      <c r="P15" s="1736"/>
      <c r="Q15" s="1736"/>
      <c r="R15" s="1736"/>
      <c r="S15" s="1736"/>
      <c r="T15" s="1736"/>
      <c r="V15" s="1736" t="str">
        <f>'8.5'!A2</f>
        <v>Table 8.5 PM10 emission factors for air traffic</v>
      </c>
      <c r="W15" s="1736"/>
      <c r="X15" s="1736"/>
      <c r="Y15" s="1736"/>
      <c r="Z15" s="1736"/>
      <c r="AA15" s="1736"/>
      <c r="AB15" s="1736"/>
      <c r="AC15" s="1736"/>
      <c r="AD15" s="1736"/>
    </row>
    <row r="16" spans="1:30" ht="15.75" customHeight="1" x14ac:dyDescent="0.3">
      <c r="B16" s="1737" t="s">
        <v>177</v>
      </c>
      <c r="C16" s="1737"/>
      <c r="D16" s="1737"/>
      <c r="E16" s="1737"/>
      <c r="F16" s="1737"/>
      <c r="G16" s="1737"/>
      <c r="H16" s="1737"/>
      <c r="I16" s="1737"/>
      <c r="J16" s="1737"/>
      <c r="L16" s="482" t="str">
        <f>'5.6'!A2</f>
        <v>Table 5.6 Emission factors for inland navigation, other substances</v>
      </c>
      <c r="M16" s="482"/>
      <c r="N16" s="482"/>
      <c r="O16" s="482"/>
      <c r="P16" s="482"/>
      <c r="Q16" s="482"/>
      <c r="R16" s="482"/>
      <c r="S16" s="482"/>
      <c r="T16" s="482"/>
      <c r="V16" s="1736" t="str">
        <f>'8.6'!A2</f>
        <v>Table 8.6 CH4 emission factors for air traffic</v>
      </c>
      <c r="W16" s="1736"/>
      <c r="X16" s="1736"/>
      <c r="Y16" s="1736"/>
      <c r="Z16" s="1736"/>
      <c r="AA16" s="1736"/>
      <c r="AB16" s="1736"/>
      <c r="AC16" s="1736"/>
      <c r="AD16" s="1736"/>
    </row>
    <row r="17" spans="2:30" ht="15.75" customHeight="1" x14ac:dyDescent="0.2">
      <c r="B17" s="1736" t="str">
        <f>'3.1'!A2</f>
        <v>Table 3.1 Share of road types in vehicle kilometres</v>
      </c>
      <c r="C17" s="1736"/>
      <c r="D17" s="1736"/>
      <c r="E17" s="1736"/>
      <c r="F17" s="1736"/>
      <c r="G17" s="1736"/>
      <c r="H17" s="1736"/>
      <c r="I17" s="1736"/>
      <c r="J17" s="1736"/>
      <c r="L17" s="1736" t="str">
        <f>'5.7'!A2</f>
        <v>Table 5.7A Inland navigation emission profiles for VOC-components</v>
      </c>
      <c r="M17" s="1736"/>
      <c r="N17" s="1736"/>
      <c r="O17" s="1736"/>
      <c r="P17" s="1736"/>
      <c r="Q17" s="1736"/>
      <c r="R17" s="1736"/>
      <c r="S17" s="1736"/>
      <c r="T17" s="1736"/>
      <c r="V17" s="1736" t="str">
        <f>'8.7'!A2</f>
        <v>Table 8.7 Selection of substances per activity and airport</v>
      </c>
      <c r="W17" s="1736"/>
      <c r="X17" s="1736"/>
      <c r="Y17" s="1736"/>
      <c r="Z17" s="1736"/>
      <c r="AA17" s="1736"/>
      <c r="AB17" s="1736"/>
      <c r="AC17" s="1736"/>
      <c r="AD17" s="1736"/>
    </row>
    <row r="18" spans="2:30" ht="15.75" customHeight="1" x14ac:dyDescent="0.2">
      <c r="B18" s="1736" t="str">
        <f>'3.2'!A2</f>
        <v>Table 3.2 Emission factors for petrol evaporation</v>
      </c>
      <c r="C18" s="1736"/>
      <c r="D18" s="1736"/>
      <c r="E18" s="1736"/>
      <c r="F18" s="1736"/>
      <c r="G18" s="1736"/>
      <c r="H18" s="1736"/>
      <c r="I18" s="1736"/>
      <c r="J18" s="1736"/>
      <c r="L18" s="1736" t="str">
        <f>'5.8'!A2</f>
        <v>Table 5.8 Emission profiles PM2.5 in inland navigation PM10</v>
      </c>
      <c r="M18" s="1736"/>
      <c r="N18" s="1736"/>
      <c r="O18" s="1736"/>
      <c r="P18" s="1736"/>
      <c r="Q18" s="1736"/>
      <c r="R18" s="1736"/>
      <c r="S18" s="1736"/>
      <c r="T18" s="1736"/>
      <c r="V18" s="1736" t="str">
        <f>'8.8'!A2</f>
        <v>Table 8.8A Air traffic emission profiles for VOC-components</v>
      </c>
      <c r="W18" s="1736"/>
      <c r="X18" s="1736"/>
      <c r="Y18" s="1736"/>
      <c r="Z18" s="1736"/>
      <c r="AA18" s="1736"/>
      <c r="AB18" s="1736"/>
      <c r="AC18" s="1736"/>
      <c r="AD18" s="1736"/>
    </row>
    <row r="19" spans="2:30" ht="15.75" customHeight="1" x14ac:dyDescent="0.2">
      <c r="B19" s="1736" t="str">
        <f>'3.3'!A2</f>
        <v>Table 3.3A Emission factors for particles from tyres, brakes and road surfaces</v>
      </c>
      <c r="C19" s="1736"/>
      <c r="D19" s="1736"/>
      <c r="E19" s="1736"/>
      <c r="F19" s="1736"/>
      <c r="G19" s="1736"/>
      <c r="H19" s="1736"/>
      <c r="I19" s="1736"/>
      <c r="J19" s="1736"/>
      <c r="V19" s="1736" t="str">
        <f>'8.8'!A35</f>
        <v>Table 8.8B Air traffic emission profiles for PAH and dioxins</v>
      </c>
      <c r="W19" s="1736"/>
      <c r="X19" s="1736"/>
      <c r="Y19" s="1736"/>
      <c r="Z19" s="1736"/>
      <c r="AA19" s="1736"/>
      <c r="AB19" s="1736"/>
      <c r="AC19" s="1736"/>
      <c r="AD19" s="1736"/>
    </row>
    <row r="20" spans="2:30" ht="15.75" customHeight="1" x14ac:dyDescent="0.3">
      <c r="B20" s="1736" t="str">
        <f>'3.3'!A39</f>
        <v>Table 3.3B Profiles for particles from tyres, brakes and road surfaces</v>
      </c>
      <c r="C20" s="1736"/>
      <c r="D20" s="1736"/>
      <c r="E20" s="1736"/>
      <c r="F20" s="1736"/>
      <c r="G20" s="1736"/>
      <c r="H20" s="1736"/>
      <c r="I20" s="1736"/>
      <c r="J20" s="1736"/>
      <c r="L20" s="1737" t="s">
        <v>52</v>
      </c>
      <c r="M20" s="1737"/>
      <c r="N20" s="1737"/>
      <c r="O20" s="1737"/>
      <c r="P20" s="1737"/>
      <c r="Q20" s="1737"/>
      <c r="R20" s="1737"/>
      <c r="S20" s="1737"/>
      <c r="T20" s="1737"/>
      <c r="V20" s="1736" t="str">
        <f>'8.8'!A59</f>
        <v>Table 8.8C Air traffic emission profiles for wear debris</v>
      </c>
      <c r="W20" s="1736"/>
      <c r="X20" s="1736"/>
      <c r="Y20" s="1736"/>
      <c r="Z20" s="1736"/>
      <c r="AA20" s="1736"/>
      <c r="AB20" s="1736"/>
      <c r="AC20" s="1736"/>
      <c r="AD20" s="1736"/>
    </row>
    <row r="21" spans="2:30" ht="15.75" customHeight="1" x14ac:dyDescent="0.2">
      <c r="B21" s="1736" t="str">
        <f>'3.4'!A2</f>
        <v xml:space="preserve">Table 3.4 Emission factors for leakage losses and combustion of engine oil </v>
      </c>
      <c r="C21" s="1736"/>
      <c r="D21" s="1736"/>
      <c r="E21" s="1736"/>
      <c r="F21" s="1736"/>
      <c r="G21" s="1736"/>
      <c r="H21" s="1736"/>
      <c r="I21" s="1736"/>
      <c r="J21" s="1736"/>
      <c r="L21" s="1736" t="str">
        <f>'6.1'!A2</f>
        <v>Table 6.1 Fuel consumption of fisheries on Dutch territory 1)</v>
      </c>
      <c r="M21" s="1736"/>
      <c r="N21" s="1736"/>
      <c r="O21" s="1736"/>
      <c r="P21" s="1736"/>
      <c r="Q21" s="1736"/>
      <c r="R21" s="1736"/>
      <c r="S21" s="1736"/>
      <c r="T21" s="1736"/>
      <c r="V21" s="1736" t="str">
        <f>'8.9'!A2</f>
        <v>Table 8.9 Number of LTO's, emission factors per aircraft type in 2021</v>
      </c>
      <c r="W21" s="1736"/>
      <c r="X21" s="1736"/>
      <c r="Y21" s="1736"/>
      <c r="Z21" s="1736"/>
      <c r="AA21" s="1736"/>
      <c r="AB21" s="1736"/>
      <c r="AC21" s="1736"/>
      <c r="AD21" s="1736"/>
    </row>
    <row r="22" spans="2:30" ht="15.75" customHeight="1" x14ac:dyDescent="0.2">
      <c r="B22" s="1736" t="str">
        <f>'3.5'!A2</f>
        <v>Table 3.5 Leakage losses of engine oil by vehicle age</v>
      </c>
      <c r="C22" s="1736"/>
      <c r="D22" s="1736"/>
      <c r="E22" s="1736"/>
      <c r="F22" s="1736"/>
      <c r="G22" s="1736"/>
      <c r="H22" s="1736"/>
      <c r="I22" s="1736"/>
      <c r="J22" s="1736"/>
      <c r="L22" s="1736" t="str">
        <f>'6.2'!A2</f>
        <v>Table 6.2 Fishery emission factors for Dutch territory 1)</v>
      </c>
      <c r="M22" s="1736"/>
      <c r="N22" s="1736"/>
      <c r="O22" s="1736"/>
      <c r="P22" s="1736"/>
      <c r="Q22" s="1736"/>
      <c r="R22" s="1736"/>
      <c r="S22" s="1736"/>
      <c r="T22" s="1736"/>
      <c r="V22" s="1736" t="str">
        <f>'8.10'!A2</f>
        <v>Table 8.10 TIM-times during various flight phases</v>
      </c>
      <c r="W22" s="1736"/>
      <c r="X22" s="1736"/>
      <c r="Y22" s="1736"/>
      <c r="Z22" s="1736"/>
      <c r="AA22" s="1736"/>
      <c r="AB22" s="1736"/>
      <c r="AC22" s="1736"/>
      <c r="AD22" s="1736"/>
    </row>
    <row r="23" spans="2:30" ht="15.75" customHeight="1" x14ac:dyDescent="0.2">
      <c r="B23" s="1736" t="str">
        <f>'3.6'!A2</f>
        <v>Table 3.6A Heavy metals in motor fuels and engine oil</v>
      </c>
      <c r="C23" s="1736"/>
      <c r="D23" s="1736"/>
      <c r="E23" s="1736"/>
      <c r="F23" s="1736"/>
      <c r="G23" s="1736"/>
      <c r="H23" s="1736"/>
      <c r="I23" s="1736"/>
      <c r="J23" s="1736"/>
      <c r="L23" s="482" t="str">
        <f>'6.3'!A2</f>
        <v>Table 6.3 Basic data for fisheries fuel sold emission calculations</v>
      </c>
      <c r="M23" s="482"/>
      <c r="N23" s="482"/>
      <c r="O23" s="482"/>
      <c r="P23" s="482"/>
      <c r="Q23" s="482"/>
      <c r="R23" s="482"/>
      <c r="S23" s="482"/>
      <c r="T23" s="482"/>
      <c r="V23" s="1736" t="str">
        <f>'8.11'!A2</f>
        <v>Table 8.11 Emission profiles PM2.5 and EC2.5 in air traffic &amp; GSE PM10</v>
      </c>
      <c r="W23" s="1736"/>
      <c r="X23" s="1736"/>
      <c r="Y23" s="1736"/>
      <c r="Z23" s="1736"/>
      <c r="AA23" s="1736"/>
      <c r="AB23" s="1736"/>
      <c r="AC23" s="1736"/>
      <c r="AD23" s="1736"/>
    </row>
    <row r="24" spans="2:30" ht="15.75" customHeight="1" x14ac:dyDescent="0.2">
      <c r="B24" s="1736" t="str">
        <f>'3.6'!A25</f>
        <v>Table 3.6B  Profiles of heavy metals in wear debris</v>
      </c>
      <c r="C24" s="1736"/>
      <c r="D24" s="1736"/>
      <c r="E24" s="1736"/>
      <c r="F24" s="1736"/>
      <c r="G24" s="1736"/>
      <c r="H24" s="1736"/>
      <c r="I24" s="1736"/>
      <c r="J24" s="1736"/>
      <c r="V24" s="1736" t="str">
        <f>'8.12'!A2</f>
        <v>Table 8.12 Implied emission factors of ground service equipment at Dutch airports</v>
      </c>
      <c r="W24" s="1736"/>
      <c r="X24" s="1736"/>
      <c r="Y24" s="1736"/>
      <c r="Z24" s="1736"/>
      <c r="AA24" s="1736"/>
      <c r="AB24" s="1736"/>
      <c r="AC24" s="1736"/>
      <c r="AD24" s="1736"/>
    </row>
    <row r="25" spans="2:30" ht="15.75" customHeight="1" x14ac:dyDescent="0.3">
      <c r="B25" s="1736" t="str">
        <f>'3.6'!A57</f>
        <v>Table 3.6C PAH-factors for tyre wear to air</v>
      </c>
      <c r="C25" s="1736"/>
      <c r="D25" s="1736"/>
      <c r="E25" s="1736"/>
      <c r="F25" s="1736"/>
      <c r="G25" s="1736"/>
      <c r="H25" s="1736"/>
      <c r="I25" s="1736"/>
      <c r="J25" s="1736"/>
      <c r="L25" s="1737" t="s">
        <v>915</v>
      </c>
      <c r="M25" s="1737"/>
      <c r="N25" s="1737"/>
      <c r="O25" s="1737"/>
      <c r="P25" s="1737"/>
      <c r="Q25" s="1737"/>
      <c r="R25" s="1737"/>
      <c r="S25" s="1737"/>
      <c r="T25" s="1737"/>
      <c r="V25" s="1736" t="str">
        <f>'8.13'!A2</f>
        <v>Table 8.13 Dust emissions from tyre and brake wear</v>
      </c>
      <c r="W25" s="1736"/>
      <c r="X25" s="1736"/>
      <c r="Y25" s="1736"/>
      <c r="Z25" s="1736"/>
      <c r="AA25" s="1736"/>
      <c r="AB25" s="1736"/>
      <c r="AC25" s="1736"/>
      <c r="AD25" s="1736"/>
    </row>
    <row r="26" spans="2:30" ht="15.75" customHeight="1" x14ac:dyDescent="0.2">
      <c r="B26" s="1736" t="str">
        <f>'3.7'!A2</f>
        <v xml:space="preserve">Table 3.7 Lead and sulphur content of road traffic fuels </v>
      </c>
      <c r="C26" s="1736"/>
      <c r="D26" s="1736"/>
      <c r="E26" s="1736"/>
      <c r="F26" s="1736"/>
      <c r="G26" s="1736"/>
      <c r="H26" s="1736"/>
      <c r="I26" s="1736"/>
      <c r="J26" s="1736"/>
      <c r="L26" s="1736" t="str">
        <f>'7.1'!A2</f>
        <v>Table 7.1 Fuel consumption of ocean shipping</v>
      </c>
      <c r="M26" s="1736"/>
      <c r="N26" s="1736"/>
      <c r="O26" s="1736"/>
      <c r="P26" s="1736"/>
      <c r="Q26" s="1736"/>
      <c r="R26" s="1736"/>
      <c r="S26" s="1736"/>
      <c r="T26" s="1736"/>
      <c r="V26" s="1736" t="str">
        <f>'8.14'!A2</f>
        <v>Table 8.14 Air traffic emission factors of lead and SO2</v>
      </c>
      <c r="W26" s="1736"/>
      <c r="X26" s="1736"/>
      <c r="Y26" s="1736"/>
      <c r="Z26" s="1736"/>
      <c r="AA26" s="1736"/>
      <c r="AB26" s="1736"/>
      <c r="AC26" s="1736"/>
      <c r="AD26" s="1736"/>
    </row>
    <row r="27" spans="2:30" ht="15.75" customHeight="1" x14ac:dyDescent="0.2">
      <c r="B27" s="1736" t="str">
        <f>'3.8'!A2</f>
        <v>Table 3.8A Correction factors resulting from the utilization of porous asphalt</v>
      </c>
      <c r="C27" s="1736"/>
      <c r="D27" s="1736"/>
      <c r="E27" s="1736"/>
      <c r="F27" s="1736"/>
      <c r="G27" s="1736"/>
      <c r="H27" s="1736"/>
      <c r="I27" s="1736"/>
      <c r="J27" s="1736"/>
      <c r="L27" s="1736" t="str">
        <f>'7.2'!A2</f>
        <v>Table 7.2 CO emission factors for ocean shipping</v>
      </c>
      <c r="M27" s="1736"/>
      <c r="N27" s="1736"/>
      <c r="O27" s="1736"/>
      <c r="P27" s="1736"/>
      <c r="Q27" s="1736"/>
      <c r="R27" s="1736"/>
      <c r="S27" s="1736"/>
      <c r="T27" s="1736"/>
    </row>
    <row r="28" spans="2:30" ht="15.75" customHeight="1" x14ac:dyDescent="0.3">
      <c r="B28" s="1738" t="str">
        <f>'3.8'!A60</f>
        <v xml:space="preserve">Table 3.8B Percentage of PAH-containing road surface </v>
      </c>
      <c r="C28" s="1738"/>
      <c r="D28" s="1738"/>
      <c r="E28" s="1738"/>
      <c r="F28" s="1738"/>
      <c r="G28" s="1738"/>
      <c r="H28" s="1738"/>
      <c r="I28" s="1738"/>
      <c r="J28" s="1738"/>
      <c r="L28" s="1736" t="str">
        <f>'7.3'!A2</f>
        <v>Table 7.3 VOC emission factors for ocean shipping</v>
      </c>
      <c r="M28" s="1736"/>
      <c r="N28" s="1736"/>
      <c r="O28" s="1736"/>
      <c r="P28" s="1736"/>
      <c r="Q28" s="1736"/>
      <c r="R28" s="1736"/>
      <c r="S28" s="1736"/>
      <c r="T28" s="1736"/>
      <c r="V28" s="1737" t="s">
        <v>18</v>
      </c>
      <c r="W28" s="1737"/>
      <c r="X28" s="1737"/>
      <c r="Y28" s="1737"/>
      <c r="Z28" s="1737"/>
      <c r="AA28" s="1737"/>
      <c r="AB28" s="1737"/>
      <c r="AC28" s="1737"/>
      <c r="AD28" s="1737"/>
    </row>
    <row r="29" spans="2:30" ht="15.75" customHeight="1" x14ac:dyDescent="0.2">
      <c r="B29" s="1736" t="str">
        <f>'3.8'!A94</f>
        <v>Table 3.8C PAH in Tar containing Asphalt Granulate (TAR)</v>
      </c>
      <c r="C29" s="1736"/>
      <c r="D29" s="1736"/>
      <c r="E29" s="1736"/>
      <c r="F29" s="1736"/>
      <c r="G29" s="1736"/>
      <c r="H29" s="1736"/>
      <c r="I29" s="1736"/>
      <c r="J29" s="1736"/>
      <c r="L29" s="1736" t="str">
        <f>'7.4'!A2</f>
        <v>Table 7.4 NOx emission factors for ocean shipping</v>
      </c>
      <c r="M29" s="1736"/>
      <c r="N29" s="1736"/>
      <c r="O29" s="1736"/>
      <c r="P29" s="1736"/>
      <c r="Q29" s="1736"/>
      <c r="R29" s="1736"/>
      <c r="S29" s="1736"/>
      <c r="T29" s="1736"/>
      <c r="V29" s="1736" t="str">
        <f>'9.1'!A2</f>
        <v>Table 9.1 Fuel consumption of mobile machinery</v>
      </c>
      <c r="W29" s="1736"/>
      <c r="X29" s="1736"/>
      <c r="Y29" s="1736"/>
      <c r="Z29" s="1736"/>
      <c r="AA29" s="1736"/>
      <c r="AB29" s="1736"/>
      <c r="AC29" s="1736"/>
      <c r="AD29" s="1736"/>
    </row>
    <row r="30" spans="2:30" ht="15.75" customHeight="1" x14ac:dyDescent="0.2">
      <c r="B30" s="1736" t="str">
        <f xml:space="preserve"> '3.8'!A110</f>
        <v xml:space="preserve">Table 3.8D PAH10 contents of asphalt granulate </v>
      </c>
      <c r="C30" s="1736"/>
      <c r="D30" s="1736"/>
      <c r="E30" s="1736"/>
      <c r="F30" s="1736"/>
      <c r="G30" s="1736"/>
      <c r="H30" s="1736"/>
      <c r="I30" s="1736"/>
      <c r="J30" s="1736"/>
      <c r="L30" s="1736" t="str">
        <f>'7.5'!A2</f>
        <v>Table 7.5 PM10 emission factors for ocean shipping</v>
      </c>
      <c r="M30" s="1736"/>
      <c r="N30" s="1736"/>
      <c r="O30" s="1736"/>
      <c r="P30" s="1736"/>
      <c r="Q30" s="1736"/>
      <c r="R30" s="1736"/>
      <c r="S30" s="1736"/>
      <c r="T30" s="1736"/>
      <c r="V30" s="1736" t="str">
        <f>'9.2'!A2</f>
        <v>Table 9.2 Mobile machinery emission factors, CO</v>
      </c>
      <c r="W30" s="1736"/>
      <c r="X30" s="1736"/>
      <c r="Y30" s="1736"/>
      <c r="Z30" s="1736"/>
      <c r="AA30" s="1736"/>
      <c r="AB30" s="1736"/>
      <c r="AC30" s="1736"/>
      <c r="AD30" s="1736"/>
    </row>
    <row r="31" spans="2:30" ht="15.75" customHeight="1" x14ac:dyDescent="0.2">
      <c r="B31" s="1736" t="str">
        <f>'3.9'!A2</f>
        <v>Table 3.9A Profiles for leakage losses of engine oil, by compartiment</v>
      </c>
      <c r="C31" s="1736"/>
      <c r="D31" s="1736"/>
      <c r="E31" s="1736"/>
      <c r="F31" s="1736"/>
      <c r="G31" s="1736"/>
      <c r="H31" s="1736"/>
      <c r="I31" s="1736"/>
      <c r="J31" s="1736"/>
      <c r="L31" s="1736" t="str">
        <f>'7.6'!A2</f>
        <v>Table 7.6 SO2 emission factors for ocean shipping</v>
      </c>
      <c r="M31" s="1736"/>
      <c r="N31" s="1736"/>
      <c r="O31" s="1736"/>
      <c r="P31" s="1736"/>
      <c r="Q31" s="1736"/>
      <c r="R31" s="1736"/>
      <c r="S31" s="1736"/>
      <c r="T31" s="1736"/>
      <c r="V31" s="1736" t="str">
        <f>'9.3'!A2</f>
        <v>Table 9.3 Mobile machinery emission factors, VOC</v>
      </c>
      <c r="W31" s="1736"/>
      <c r="X31" s="1736"/>
      <c r="Y31" s="1736"/>
      <c r="Z31" s="1736"/>
      <c r="AA31" s="1736"/>
      <c r="AB31" s="1736"/>
      <c r="AC31" s="1736"/>
      <c r="AD31" s="1736"/>
    </row>
    <row r="32" spans="2:30" ht="15.75" customHeight="1" x14ac:dyDescent="0.2">
      <c r="B32" s="1736" t="str">
        <f>'3.9'!I2</f>
        <v>Table 3.9B Component profiles of engine oil</v>
      </c>
      <c r="C32" s="1736"/>
      <c r="D32" s="1736"/>
      <c r="E32" s="1736"/>
      <c r="F32" s="1736"/>
      <c r="G32" s="1736"/>
      <c r="H32" s="1736"/>
      <c r="I32" s="1736"/>
      <c r="J32" s="1736"/>
      <c r="L32" s="1736" t="str">
        <f>'7.7'!A2</f>
        <v>Table 7.7 Emission factors for ocean shipping, other substances</v>
      </c>
      <c r="M32" s="1736"/>
      <c r="N32" s="1736"/>
      <c r="O32" s="1736"/>
      <c r="P32" s="1736"/>
      <c r="Q32" s="1736"/>
      <c r="R32" s="1736"/>
      <c r="S32" s="1736"/>
      <c r="T32" s="1736"/>
      <c r="V32" s="1736" t="str">
        <f>'9.4'!A2</f>
        <v>Table 9.4 Mobile machinery emission factors, NOx</v>
      </c>
      <c r="W32" s="1736"/>
      <c r="X32" s="1736"/>
      <c r="Y32" s="1736"/>
      <c r="Z32" s="1736"/>
      <c r="AA32" s="1736"/>
      <c r="AB32" s="1736"/>
      <c r="AC32" s="1736"/>
      <c r="AD32" s="1736"/>
    </row>
    <row r="33" spans="2:30" ht="15.75" customHeight="1" x14ac:dyDescent="0.2">
      <c r="B33" s="1736" t="str">
        <f>'3.10'!A2</f>
        <v>Table 3.10A Road traffic emission profiles for VOC-components</v>
      </c>
      <c r="C33" s="1736"/>
      <c r="D33" s="1736"/>
      <c r="E33" s="1736"/>
      <c r="F33" s="1736"/>
      <c r="G33" s="1736"/>
      <c r="H33" s="1736"/>
      <c r="I33" s="1736"/>
      <c r="J33" s="1736"/>
      <c r="L33" s="1736" t="str">
        <f>'7.8'!A2</f>
        <v>Table 7.8A Ocean shipping emission profiles for VOC-components</v>
      </c>
      <c r="M33" s="1736"/>
      <c r="N33" s="1736"/>
      <c r="O33" s="1736"/>
      <c r="P33" s="1736"/>
      <c r="Q33" s="1736"/>
      <c r="R33" s="1736"/>
      <c r="S33" s="1736"/>
      <c r="T33" s="1736"/>
      <c r="V33" s="1736" t="str">
        <f>'9.5'!A2</f>
        <v>Table 9.5 Mobile machinery emission factors, PM10</v>
      </c>
      <c r="W33" s="1736"/>
      <c r="X33" s="1736"/>
      <c r="Y33" s="1736"/>
      <c r="Z33" s="1736"/>
      <c r="AA33" s="1736"/>
      <c r="AB33" s="1736"/>
      <c r="AC33" s="1736"/>
      <c r="AD33" s="1736"/>
    </row>
    <row r="34" spans="2:30" ht="15.75" customHeight="1" x14ac:dyDescent="0.2">
      <c r="B34" s="1736" t="str">
        <f>'3.10'!A57</f>
        <v>Table 3.10B Road traffic emission profiles for VOC components, new factors</v>
      </c>
      <c r="C34" s="1736"/>
      <c r="D34" s="1736"/>
      <c r="E34" s="1736"/>
      <c r="F34" s="1736"/>
      <c r="G34" s="1736"/>
      <c r="H34" s="1736"/>
      <c r="I34" s="1736"/>
      <c r="J34" s="1736"/>
      <c r="L34" s="1736" t="str">
        <f>'7.8'!A57</f>
        <v>Table 7.8B Profiles for dioxines in VOC from ocean shipping</v>
      </c>
      <c r="M34" s="1736"/>
      <c r="N34" s="1736"/>
      <c r="O34" s="1736"/>
      <c r="P34" s="1736"/>
      <c r="Q34" s="1736"/>
      <c r="R34" s="1736"/>
      <c r="S34" s="1736"/>
      <c r="T34" s="1736"/>
      <c r="V34" s="1736" t="str">
        <f>'9.6'!A2</f>
        <v>Table 9.6 Mobile machinery emission factors, CH4</v>
      </c>
      <c r="W34" s="1736"/>
      <c r="X34" s="1736"/>
      <c r="Y34" s="1736"/>
      <c r="Z34" s="1736"/>
      <c r="AA34" s="1736"/>
      <c r="AB34" s="1736"/>
      <c r="AC34" s="1736"/>
      <c r="AD34" s="1736"/>
    </row>
    <row r="35" spans="2:30" ht="15.75" customHeight="1" x14ac:dyDescent="0.2">
      <c r="B35" s="1736" t="str">
        <f>'3.10'!A125</f>
        <v>Table 3.10C Profiles for PAH in VOC in road traffic exhaust gasses</v>
      </c>
      <c r="C35" s="1736"/>
      <c r="D35" s="1736"/>
      <c r="E35" s="1736"/>
      <c r="F35" s="1736"/>
      <c r="G35" s="1736"/>
      <c r="H35" s="1736"/>
      <c r="I35" s="1736"/>
      <c r="J35" s="1736"/>
      <c r="L35" s="1736" t="str">
        <f>'7.8'!A65</f>
        <v xml:space="preserve">Table 7.8C Profiles for PAH in VOC in ocean shipping exhaust gasses </v>
      </c>
      <c r="M35" s="1736"/>
      <c r="N35" s="1736"/>
      <c r="O35" s="1736"/>
      <c r="P35" s="1736"/>
      <c r="Q35" s="1736"/>
      <c r="R35" s="1736"/>
      <c r="S35" s="1736"/>
      <c r="T35" s="1736"/>
      <c r="V35" s="1736" t="str">
        <f>'9.7'!A2</f>
        <v>Table 9.7 Mobile machinery emission factors, NH3</v>
      </c>
      <c r="W35" s="1736"/>
      <c r="X35" s="1736"/>
      <c r="Y35" s="1736"/>
      <c r="Z35" s="1736"/>
      <c r="AA35" s="1736"/>
      <c r="AB35" s="1736"/>
      <c r="AC35" s="1736"/>
      <c r="AD35" s="1736"/>
    </row>
    <row r="36" spans="2:30" ht="15.75" customHeight="1" x14ac:dyDescent="0.2">
      <c r="B36" s="1736" t="str">
        <f>'3.10'!A171</f>
        <v>Table 3.10D PAH-profiles petrol fuelled vehicles with cat and diesel vehicles 2000 and after</v>
      </c>
      <c r="C36" s="1736"/>
      <c r="D36" s="1736"/>
      <c r="E36" s="1736"/>
      <c r="F36" s="1736"/>
      <c r="G36" s="1736"/>
      <c r="H36" s="1736"/>
      <c r="I36" s="1736"/>
      <c r="J36" s="1736"/>
      <c r="L36" s="1736" t="str">
        <f>'7.9'!A2</f>
        <v>Table 7.9 Emission profiles PM2.5 in ocean shipping PM10</v>
      </c>
      <c r="M36" s="1736"/>
      <c r="N36" s="1736"/>
      <c r="O36" s="1736"/>
      <c r="P36" s="1736"/>
      <c r="Q36" s="1736"/>
      <c r="R36" s="1736"/>
      <c r="S36" s="1736"/>
      <c r="T36" s="1736"/>
      <c r="V36" s="1736" t="str">
        <f>'9.8'!A2</f>
        <v xml:space="preserve">Table 9.8 Emission profiles PM2.5 and EC2.5 in mobile machinery PM10 </v>
      </c>
      <c r="W36" s="1736"/>
      <c r="X36" s="1736"/>
      <c r="Y36" s="1736"/>
      <c r="Z36" s="1736"/>
      <c r="AA36" s="1736"/>
      <c r="AB36" s="1736"/>
      <c r="AC36" s="1736"/>
      <c r="AD36" s="1736"/>
    </row>
    <row r="37" spans="2:30" ht="15.75" customHeight="1" x14ac:dyDescent="0.2">
      <c r="B37" s="1736" t="str">
        <f>'3.10'!A188</f>
        <v>Table 3.10E Profiles for dioxines in VOC in road traffic exhaust gasses</v>
      </c>
      <c r="C37" s="1736"/>
      <c r="D37" s="1736"/>
      <c r="E37" s="1736"/>
      <c r="F37" s="1736"/>
      <c r="G37" s="1736"/>
      <c r="H37" s="1736"/>
      <c r="I37" s="1736"/>
      <c r="J37" s="1736"/>
      <c r="L37" s="1736" t="str">
        <f>'7.10'!A4</f>
        <v>Table 7.10A Fuel rate of ships at berth</v>
      </c>
      <c r="M37" s="1736"/>
      <c r="N37" s="1736"/>
      <c r="O37" s="1736"/>
      <c r="P37" s="1736"/>
      <c r="Q37" s="1736"/>
      <c r="R37" s="1736"/>
      <c r="S37" s="1736"/>
      <c r="T37" s="1736"/>
      <c r="V37" s="1736" t="str">
        <f>'9.9'!A2</f>
        <v>Table 9.9 Basic data emission correction mobile machinery</v>
      </c>
      <c r="W37" s="1736"/>
      <c r="X37" s="1736"/>
      <c r="Y37" s="1736"/>
      <c r="Z37" s="1736"/>
      <c r="AA37" s="1736"/>
      <c r="AB37" s="1736"/>
      <c r="AC37" s="1736"/>
      <c r="AD37" s="1736"/>
    </row>
    <row r="38" spans="2:30" ht="15.75" customHeight="1" x14ac:dyDescent="0.2">
      <c r="B38" s="1738" t="str">
        <f>'3.11'!A2</f>
        <v>Table 3.11 Implied emission factors for road traffic, 2021</v>
      </c>
      <c r="C38" s="1738"/>
      <c r="D38" s="1738"/>
      <c r="E38" s="1738"/>
      <c r="F38" s="1738"/>
      <c r="G38" s="1738"/>
      <c r="H38" s="1738"/>
      <c r="I38" s="1738"/>
      <c r="J38" s="1738"/>
      <c r="L38" s="1736" t="str">
        <f>'7.10'!A22</f>
        <v>Table 7.10B Specification of fuel types of ships at berth per ship type</v>
      </c>
      <c r="M38" s="1736"/>
      <c r="N38" s="1736"/>
      <c r="O38" s="1736"/>
      <c r="P38" s="1736"/>
      <c r="Q38" s="1736"/>
      <c r="R38" s="1736"/>
      <c r="S38" s="1736"/>
      <c r="T38" s="1736"/>
      <c r="V38" s="1736" t="str">
        <f>'9.10'!A2</f>
        <v>Table 9.10 Corrected fuel consumption of mobile machinery</v>
      </c>
      <c r="W38" s="1736"/>
      <c r="X38" s="1736"/>
      <c r="Y38" s="1736"/>
      <c r="Z38" s="1736"/>
      <c r="AA38" s="1736"/>
      <c r="AB38" s="1736"/>
      <c r="AC38" s="1736"/>
      <c r="AD38" s="1736"/>
    </row>
    <row r="39" spans="2:30" ht="15.75" customHeight="1" x14ac:dyDescent="0.2">
      <c r="B39" s="1738" t="str">
        <f>'3.12'!A2</f>
        <v>Table 3.12a Number of vehicle kilometres in bottom-up methodology</v>
      </c>
      <c r="C39" s="1738"/>
      <c r="D39" s="1738"/>
      <c r="E39" s="1738"/>
      <c r="F39" s="1738"/>
      <c r="G39" s="1738"/>
      <c r="H39" s="1738"/>
      <c r="I39" s="1738"/>
      <c r="J39" s="1738"/>
      <c r="L39" s="1736" t="str">
        <f>'7.10'!A40</f>
        <v>Table 7.10C  Allocation of fuels usage in engine types and apparatus per ship type</v>
      </c>
      <c r="M39" s="1736"/>
      <c r="N39" s="1736"/>
      <c r="O39" s="1736"/>
      <c r="P39" s="1736"/>
      <c r="Q39" s="1736"/>
      <c r="R39" s="1736"/>
      <c r="S39" s="1736"/>
      <c r="T39" s="1736"/>
      <c r="V39" s="1736" t="str">
        <f>'9.11'!A2</f>
        <v>Table 9.11A Mobile machinery emission profiles for VOC-components</v>
      </c>
      <c r="W39" s="1736"/>
      <c r="X39" s="1736"/>
      <c r="Y39" s="1736"/>
      <c r="Z39" s="1736"/>
      <c r="AA39" s="1736"/>
      <c r="AB39" s="1736"/>
      <c r="AC39" s="1736"/>
      <c r="AD39" s="1736"/>
    </row>
    <row r="40" spans="2:30" ht="15.75" customHeight="1" x14ac:dyDescent="0.2">
      <c r="B40" s="1736" t="str">
        <f>'3.13'!A2</f>
        <v xml:space="preserve">Table 3.13 Emission profiles PM2.5 in road traffic PM10 </v>
      </c>
      <c r="C40" s="1736"/>
      <c r="D40" s="1736"/>
      <c r="E40" s="1736"/>
      <c r="F40" s="1736"/>
      <c r="G40" s="1736"/>
      <c r="H40" s="1736"/>
      <c r="I40" s="1736"/>
      <c r="J40" s="1736"/>
      <c r="L40" s="1736" t="str">
        <f>'7.10'!A58</f>
        <v>Table 7.10D Emission factors of medium/high speed engines (MS) at berth</v>
      </c>
      <c r="M40" s="1736"/>
      <c r="N40" s="1736"/>
      <c r="O40" s="1736"/>
      <c r="P40" s="1736"/>
      <c r="Q40" s="1736"/>
      <c r="R40" s="1736"/>
      <c r="S40" s="1736"/>
      <c r="T40" s="1736"/>
      <c r="V40" s="1736" t="str">
        <f>'9.11'!A29</f>
        <v>Table 9.11B Mobile machinery emission profiles for PAH and dioxins</v>
      </c>
      <c r="W40" s="1736"/>
      <c r="X40" s="1736"/>
      <c r="Y40" s="1736"/>
      <c r="Z40" s="1736"/>
      <c r="AA40" s="1736"/>
      <c r="AB40" s="1736"/>
      <c r="AC40" s="1736"/>
      <c r="AD40" s="1736"/>
    </row>
    <row r="41" spans="2:30" ht="15.75" customHeight="1" x14ac:dyDescent="0.2">
      <c r="B41" s="1736" t="str">
        <f xml:space="preserve"> '3.14'!A2</f>
        <v>Table 3.14a Implied emission factors for mopeds and motorcycles, 2021</v>
      </c>
      <c r="C41" s="1736"/>
      <c r="D41" s="1736"/>
      <c r="E41" s="1736"/>
      <c r="F41" s="1736"/>
      <c r="G41" s="1736"/>
      <c r="H41" s="1736"/>
      <c r="I41" s="1736"/>
      <c r="J41" s="1736"/>
      <c r="L41" s="1736" t="str">
        <f>'7.10'!A74</f>
        <v>Table 7.10E Emission factors of boilers of boilers at berth</v>
      </c>
      <c r="M41" s="1736"/>
      <c r="N41" s="1736"/>
      <c r="O41" s="1736"/>
      <c r="P41" s="1736"/>
      <c r="Q41" s="1736"/>
      <c r="R41" s="1736"/>
      <c r="S41" s="1736"/>
      <c r="T41" s="1736"/>
      <c r="V41" s="1736" t="str">
        <f>'9.11'!A53</f>
        <v>Table 9.11C Mobile machinery emission profiles for heavy metals</v>
      </c>
      <c r="W41" s="1736"/>
      <c r="X41" s="1736"/>
      <c r="Y41" s="1736"/>
      <c r="Z41" s="1736"/>
      <c r="AA41" s="1736"/>
      <c r="AB41" s="1736"/>
      <c r="AC41" s="1736"/>
      <c r="AD41" s="1736"/>
    </row>
    <row r="42" spans="2:30" ht="15.75" customHeight="1" x14ac:dyDescent="0.2">
      <c r="B42" s="1736" t="str">
        <f xml:space="preserve"> '3.15'!A2</f>
        <v>Table 3.15A Number of vehicle kilometres in road transport calculations (1990-2017)</v>
      </c>
      <c r="C42" s="1736"/>
      <c r="D42" s="1736"/>
      <c r="E42" s="1736"/>
      <c r="F42" s="1736"/>
      <c r="G42" s="1736"/>
      <c r="H42" s="1736"/>
      <c r="I42" s="1736"/>
      <c r="J42" s="1736"/>
      <c r="L42" s="1736" t="str">
        <f>'7.10'!A81</f>
        <v>Table 7.10F Emission factors of all engines and apparatus</v>
      </c>
      <c r="M42" s="1736"/>
      <c r="N42" s="1736"/>
      <c r="O42" s="1736"/>
      <c r="P42" s="1736"/>
      <c r="Q42" s="1736"/>
      <c r="R42" s="1736"/>
      <c r="S42" s="1736"/>
      <c r="T42" s="1736"/>
      <c r="V42" s="1398"/>
      <c r="W42" s="1398"/>
      <c r="X42" s="1398"/>
      <c r="Y42" s="1398"/>
      <c r="Z42" s="1398"/>
      <c r="AA42" s="1398"/>
      <c r="AB42" s="1398"/>
      <c r="AC42" s="1398"/>
      <c r="AD42" s="1398"/>
    </row>
    <row r="43" spans="2:30" ht="15.75" customHeight="1" x14ac:dyDescent="0.2">
      <c r="B43" s="1736" t="str">
        <f xml:space="preserve"> '3.15'!A12</f>
        <v>Table 3.15B Implied emission factors for road transport calculations (1990-2017)</v>
      </c>
      <c r="C43" s="1736"/>
      <c r="D43" s="1736"/>
      <c r="E43" s="1736"/>
      <c r="F43" s="1736"/>
      <c r="G43" s="1736"/>
      <c r="H43" s="1736"/>
      <c r="I43" s="1736"/>
      <c r="J43" s="1736"/>
      <c r="L43" s="1404"/>
      <c r="M43" s="1404"/>
      <c r="N43" s="1404"/>
      <c r="O43" s="1404"/>
      <c r="P43" s="1404"/>
      <c r="Q43" s="1404"/>
      <c r="R43" s="1404"/>
      <c r="S43" s="1404"/>
      <c r="T43" s="1404"/>
      <c r="V43" s="1404"/>
      <c r="W43" s="1404"/>
      <c r="X43" s="1404"/>
      <c r="Y43" s="1404"/>
      <c r="Z43" s="1404"/>
      <c r="AA43" s="1404"/>
      <c r="AB43" s="1404"/>
      <c r="AC43" s="1404"/>
      <c r="AD43" s="1404"/>
    </row>
    <row r="45" spans="2:30" ht="15" customHeight="1" x14ac:dyDescent="0.2">
      <c r="B45" s="1739"/>
      <c r="C45" s="1739"/>
      <c r="D45" s="1739"/>
      <c r="E45" s="1739"/>
      <c r="F45" s="1739"/>
      <c r="G45" s="1739"/>
      <c r="H45" s="1739"/>
      <c r="I45" s="1739"/>
      <c r="J45" s="1739"/>
      <c r="K45" s="1739"/>
      <c r="L45" s="1739"/>
      <c r="M45" s="1739"/>
      <c r="N45" s="1739"/>
      <c r="O45" s="1739"/>
      <c r="P45" s="1739"/>
      <c r="Q45" s="1739"/>
      <c r="R45" s="1739"/>
      <c r="S45" s="1739"/>
      <c r="T45" s="1739"/>
      <c r="U45" s="1739"/>
      <c r="V45" s="1739"/>
      <c r="W45" s="1739"/>
      <c r="X45" s="1739"/>
      <c r="Y45" s="1739"/>
      <c r="Z45" s="1739"/>
      <c r="AA45" s="1739"/>
      <c r="AB45" s="1739"/>
      <c r="AC45" s="1739"/>
      <c r="AD45" s="1739"/>
    </row>
    <row r="46" spans="2:30" x14ac:dyDescent="0.2">
      <c r="B46" s="1739"/>
      <c r="C46" s="1739"/>
      <c r="D46" s="1739"/>
      <c r="E46" s="1739"/>
      <c r="F46" s="1739"/>
      <c r="G46" s="1739"/>
      <c r="H46" s="1739"/>
      <c r="I46" s="1739"/>
      <c r="J46" s="1739"/>
      <c r="K46" s="1739"/>
      <c r="L46" s="1739"/>
      <c r="M46" s="1739"/>
      <c r="N46" s="1739"/>
      <c r="O46" s="1739"/>
      <c r="P46" s="1739"/>
      <c r="Q46" s="1739"/>
      <c r="R46" s="1739"/>
      <c r="S46" s="1739"/>
      <c r="T46" s="1739"/>
      <c r="U46" s="1739"/>
      <c r="V46" s="1739"/>
      <c r="W46" s="1739"/>
      <c r="X46" s="1739"/>
      <c r="Y46" s="1739"/>
      <c r="Z46" s="1739"/>
      <c r="AA46" s="1739"/>
      <c r="AB46" s="1739"/>
      <c r="AC46" s="1739"/>
      <c r="AD46" s="1739"/>
    </row>
    <row r="47" spans="2:30" x14ac:dyDescent="0.2">
      <c r="B47" s="1739"/>
      <c r="C47" s="1739"/>
      <c r="D47" s="1739"/>
      <c r="E47" s="1739"/>
      <c r="F47" s="1739"/>
      <c r="G47" s="1739"/>
      <c r="H47" s="1739"/>
      <c r="I47" s="1739"/>
      <c r="J47" s="1739"/>
      <c r="K47" s="1739"/>
      <c r="L47" s="1739"/>
      <c r="M47" s="1739"/>
      <c r="N47" s="1739"/>
      <c r="O47" s="1739"/>
      <c r="P47" s="1739"/>
      <c r="Q47" s="1739"/>
      <c r="R47" s="1739"/>
      <c r="S47" s="1739"/>
      <c r="T47" s="1739"/>
      <c r="U47" s="1739"/>
      <c r="V47" s="1739"/>
      <c r="W47" s="1739"/>
      <c r="X47" s="1739"/>
      <c r="Y47" s="1739"/>
      <c r="Z47" s="1739"/>
      <c r="AA47" s="1739"/>
      <c r="AB47" s="1739"/>
      <c r="AC47" s="1739"/>
      <c r="AD47" s="1739"/>
    </row>
    <row r="48" spans="2:30" x14ac:dyDescent="0.2">
      <c r="B48" s="1739"/>
      <c r="C48" s="1739"/>
      <c r="D48" s="1739"/>
      <c r="E48" s="1739"/>
      <c r="F48" s="1739"/>
      <c r="G48" s="1739"/>
      <c r="H48" s="1739"/>
      <c r="I48" s="1739"/>
      <c r="J48" s="1739"/>
      <c r="K48" s="1739"/>
      <c r="L48" s="1739"/>
      <c r="M48" s="1739"/>
      <c r="N48" s="1739"/>
      <c r="O48" s="1739"/>
      <c r="P48" s="1739"/>
      <c r="Q48" s="1739"/>
      <c r="R48" s="1739"/>
      <c r="S48" s="1739"/>
      <c r="T48" s="1739"/>
      <c r="U48" s="1739"/>
      <c r="V48" s="1739"/>
      <c r="W48" s="1739"/>
      <c r="X48" s="1739"/>
      <c r="Y48" s="1739"/>
      <c r="Z48" s="1739"/>
      <c r="AA48" s="1739"/>
      <c r="AB48" s="1739"/>
      <c r="AC48" s="1739"/>
      <c r="AD48" s="1739"/>
    </row>
    <row r="49" spans="2:30" x14ac:dyDescent="0.2">
      <c r="B49" s="1739"/>
      <c r="C49" s="1739"/>
      <c r="D49" s="1739"/>
      <c r="E49" s="1739"/>
      <c r="F49" s="1739"/>
      <c r="G49" s="1739"/>
      <c r="H49" s="1739"/>
      <c r="I49" s="1739"/>
      <c r="J49" s="1739"/>
      <c r="K49" s="1739"/>
      <c r="L49" s="1739"/>
      <c r="M49" s="1739"/>
      <c r="N49" s="1739"/>
      <c r="O49" s="1739"/>
      <c r="P49" s="1739"/>
      <c r="Q49" s="1739"/>
      <c r="R49" s="1739"/>
      <c r="S49" s="1739"/>
      <c r="T49" s="1739"/>
      <c r="U49" s="1739"/>
      <c r="V49" s="1739"/>
      <c r="W49" s="1739"/>
      <c r="X49" s="1739"/>
      <c r="Y49" s="1739"/>
      <c r="Z49" s="1739"/>
      <c r="AA49" s="1739"/>
      <c r="AB49" s="1739"/>
      <c r="AC49" s="1739"/>
      <c r="AD49" s="1739"/>
    </row>
  </sheetData>
  <mergeCells count="110">
    <mergeCell ref="B45:AD49"/>
    <mergeCell ref="A1:AD1"/>
    <mergeCell ref="A2:AD2"/>
    <mergeCell ref="A3:AD3"/>
    <mergeCell ref="B5:J5"/>
    <mergeCell ref="B16:J16"/>
    <mergeCell ref="L5:T5"/>
    <mergeCell ref="L10:T10"/>
    <mergeCell ref="B7:J7"/>
    <mergeCell ref="B8:J8"/>
    <mergeCell ref="B9:J9"/>
    <mergeCell ref="B10:J10"/>
    <mergeCell ref="B11:J11"/>
    <mergeCell ref="B12:J12"/>
    <mergeCell ref="B13:J13"/>
    <mergeCell ref="B18:J18"/>
    <mergeCell ref="B19:J19"/>
    <mergeCell ref="B20:J20"/>
    <mergeCell ref="L20:T20"/>
    <mergeCell ref="B21:J21"/>
    <mergeCell ref="B22:J22"/>
    <mergeCell ref="B23:J23"/>
    <mergeCell ref="B24:J24"/>
    <mergeCell ref="B25:J25"/>
    <mergeCell ref="B42:J42"/>
    <mergeCell ref="V39:AD39"/>
    <mergeCell ref="V40:AD40"/>
    <mergeCell ref="B43:J43"/>
    <mergeCell ref="V41:AD41"/>
    <mergeCell ref="L25:T25"/>
    <mergeCell ref="B34:J34"/>
    <mergeCell ref="B35:J35"/>
    <mergeCell ref="B33:J33"/>
    <mergeCell ref="B26:J26"/>
    <mergeCell ref="B27:J27"/>
    <mergeCell ref="B28:J28"/>
    <mergeCell ref="B29:J29"/>
    <mergeCell ref="B30:J30"/>
    <mergeCell ref="L34:T34"/>
    <mergeCell ref="B41:J41"/>
    <mergeCell ref="L6:T6"/>
    <mergeCell ref="L7:T7"/>
    <mergeCell ref="L8:T8"/>
    <mergeCell ref="L11:T11"/>
    <mergeCell ref="L12:T12"/>
    <mergeCell ref="L13:T13"/>
    <mergeCell ref="L14:T14"/>
    <mergeCell ref="L15:T15"/>
    <mergeCell ref="L17:T17"/>
    <mergeCell ref="L18:T18"/>
    <mergeCell ref="L21:T21"/>
    <mergeCell ref="L22:T22"/>
    <mergeCell ref="L26:T26"/>
    <mergeCell ref="L27:T27"/>
    <mergeCell ref="L28:T28"/>
    <mergeCell ref="B36:J36"/>
    <mergeCell ref="B37:J37"/>
    <mergeCell ref="B38:J38"/>
    <mergeCell ref="B39:J39"/>
    <mergeCell ref="B40:J40"/>
    <mergeCell ref="B31:J31"/>
    <mergeCell ref="B32:J32"/>
    <mergeCell ref="B14:J14"/>
    <mergeCell ref="L41:T41"/>
    <mergeCell ref="L42:T42"/>
    <mergeCell ref="V6:AD6"/>
    <mergeCell ref="V7:AD7"/>
    <mergeCell ref="V11:AD11"/>
    <mergeCell ref="V12:AD12"/>
    <mergeCell ref="V13:AD13"/>
    <mergeCell ref="V18:AD18"/>
    <mergeCell ref="V8:AD8"/>
    <mergeCell ref="L39:T39"/>
    <mergeCell ref="L40:T40"/>
    <mergeCell ref="L35:T35"/>
    <mergeCell ref="L36:T36"/>
    <mergeCell ref="L37:T37"/>
    <mergeCell ref="L38:T38"/>
    <mergeCell ref="L29:T29"/>
    <mergeCell ref="L30:T30"/>
    <mergeCell ref="L31:T31"/>
    <mergeCell ref="L32:T32"/>
    <mergeCell ref="L33:T33"/>
    <mergeCell ref="V36:AD36"/>
    <mergeCell ref="V10:AD10"/>
    <mergeCell ref="V28:AD28"/>
    <mergeCell ref="B17:J17"/>
    <mergeCell ref="V5:AD5"/>
    <mergeCell ref="V37:AD37"/>
    <mergeCell ref="V38:AD38"/>
    <mergeCell ref="B6:J6"/>
    <mergeCell ref="V31:AD31"/>
    <mergeCell ref="V32:AD32"/>
    <mergeCell ref="V33:AD33"/>
    <mergeCell ref="V34:AD34"/>
    <mergeCell ref="V35:AD35"/>
    <mergeCell ref="V24:AD24"/>
    <mergeCell ref="V25:AD25"/>
    <mergeCell ref="V26:AD26"/>
    <mergeCell ref="V29:AD29"/>
    <mergeCell ref="V30:AD30"/>
    <mergeCell ref="V19:AD19"/>
    <mergeCell ref="V20:AD20"/>
    <mergeCell ref="V21:AD21"/>
    <mergeCell ref="V22:AD22"/>
    <mergeCell ref="V23:AD23"/>
    <mergeCell ref="V14:AD14"/>
    <mergeCell ref="V15:AD15"/>
    <mergeCell ref="V16:AD16"/>
    <mergeCell ref="V17:AD17"/>
  </mergeCells>
  <hyperlinks>
    <hyperlink ref="B6" location="'2.1'!A1" display="'2.1'!A1" xr:uid="{00000000-0004-0000-0000-000000000000}"/>
    <hyperlink ref="B7" location="'2.2'!A1" display="'2.2'!A1" xr:uid="{00000000-0004-0000-0000-000001000000}"/>
    <hyperlink ref="B8" location="'2.3'!A1" display="'2.3'!A1" xr:uid="{00000000-0004-0000-0000-000002000000}"/>
    <hyperlink ref="B9" location="'2.4'!A1" display="'2.4'!A1" xr:uid="{00000000-0004-0000-0000-000003000000}"/>
    <hyperlink ref="B10" location="'2.6'!A1" display="'2.6'!A1" xr:uid="{00000000-0004-0000-0000-000004000000}"/>
    <hyperlink ref="B11" location="'2.7'!A1" display="'2.7'!A1" xr:uid="{00000000-0004-0000-0000-000005000000}"/>
    <hyperlink ref="B12" location="'2.8'!A1" display="'2.8'!A1" xr:uid="{00000000-0004-0000-0000-000006000000}"/>
    <hyperlink ref="B18" location="'3.18'!A1" display="'3.18'!A1" xr:uid="{00000000-0004-0000-0000-000008000000}"/>
    <hyperlink ref="B19" location="'3.20'!A1" display="'3.20'!A1" xr:uid="{00000000-0004-0000-0000-000009000000}"/>
    <hyperlink ref="B20" location="'3.20'!A39" display="'3.20'!A39" xr:uid="{00000000-0004-0000-0000-00000A000000}"/>
    <hyperlink ref="B21" location="'3.21'!A1" display="'3.21'!A1" xr:uid="{00000000-0004-0000-0000-00000B000000}"/>
    <hyperlink ref="B13" location="'2.9'!A1" display="'2.9'!A1" xr:uid="{00000000-0004-0000-0000-00000C000000}"/>
    <hyperlink ref="B22" location="'3.22'!A1" display="'3.22'!A1" xr:uid="{00000000-0004-0000-0000-00000D000000}"/>
    <hyperlink ref="B23" location="'3.23'!A1" display="'3.23'!A1" xr:uid="{00000000-0004-0000-0000-00000E000000}"/>
    <hyperlink ref="B24" location="'3.23'!A25" display="'3.23'!A25" xr:uid="{00000000-0004-0000-0000-00000F000000}"/>
    <hyperlink ref="B25:J25" location="'3.6'!A52" display="'3.6'!A52" xr:uid="{00000000-0004-0000-0000-000010000000}"/>
    <hyperlink ref="B26:J26" location="'3.7'!A1" display="'3.7'!A1" xr:uid="{00000000-0004-0000-0000-000011000000}"/>
    <hyperlink ref="B27:J27" location="'3.8'!A1" display="'3.8'!A1" xr:uid="{00000000-0004-0000-0000-000012000000}"/>
    <hyperlink ref="B28:J28" location="'3.8'!A1" display="'3.8'!A1" xr:uid="{00000000-0004-0000-0000-000013000000}"/>
    <hyperlink ref="B29:J29" location="'3.8'!A1" display="'3.8'!A1" xr:uid="{00000000-0004-0000-0000-000014000000}"/>
    <hyperlink ref="B30:J30" location="'3.8'!A1" display="'3.8'!A1" xr:uid="{00000000-0004-0000-0000-000015000000}"/>
    <hyperlink ref="B31:J31" location="'3.9'!A1" display="'3.9'!A1" xr:uid="{00000000-0004-0000-0000-000016000000}"/>
    <hyperlink ref="B32:J32" location="'3.9'!A1" display="'3.9'!A1" xr:uid="{00000000-0004-0000-0000-000017000000}"/>
    <hyperlink ref="B33:J33" location="'3.10'!A1" display="'3.10'!A1" xr:uid="{00000000-0004-0000-0000-000018000000}"/>
    <hyperlink ref="B38:J38" location="'3.11'!A1" display="'3.11'!A1" xr:uid="{00000000-0004-0000-0000-00001D000000}"/>
    <hyperlink ref="B40:J40" location="'3.13'!A1" display="'3.13'!A1" xr:uid="{00000000-0004-0000-0000-00001F000000}"/>
    <hyperlink ref="B41:J41" location="'3.14'!A1" display="'3.14'!A1" xr:uid="{00000000-0004-0000-0000-000020000000}"/>
    <hyperlink ref="L6:T6" location="'4.1'!A1" display="'4.1'!A1" xr:uid="{00000000-0004-0000-0000-000021000000}"/>
    <hyperlink ref="L7:T7" location="'4.2'!A1" display="'4.2'!A1" xr:uid="{00000000-0004-0000-0000-000022000000}"/>
    <hyperlink ref="L8:T8" location="'4.3'!A1" display="'4.3'!A1" xr:uid="{00000000-0004-0000-0000-000023000000}"/>
    <hyperlink ref="B18:J18" location="'3.2'!A1" display="'3.2'!A1" xr:uid="{32484D12-D05A-4C61-858D-CD78A8F8DE9A}"/>
    <hyperlink ref="B19:J19" location="'3.3'!A1" display="'3.3'!A1" xr:uid="{7737ABEA-27A1-4DBA-ABB7-7CE5CAAE776E}"/>
    <hyperlink ref="B20:J20" location="'3.3'!A1" display="'3.3'!A1" xr:uid="{1BA2CD2D-A32D-4BA2-9F74-2F08E492B955}"/>
    <hyperlink ref="B21:J21" location="'3.4'!A1" display="'3.4'!A1" xr:uid="{34F19681-8525-49D2-B343-C1CD4A8BFE40}"/>
    <hyperlink ref="B22:J22" location="'3.5'!A1" display="'3.5'!A1" xr:uid="{45F7028A-7C5A-45E5-BE56-F512AC286E6E}"/>
    <hyperlink ref="B23:J23" location="'3.6'!A1" display="'3.6'!A1" xr:uid="{D729BFFE-806D-45A8-A3DA-1AEFDAE2A467}"/>
    <hyperlink ref="B24:J24" location="'3.6'!A25" display="'3.6'!A25" xr:uid="{548B6A69-1EF6-4B0E-BD98-34D3FD62E465}"/>
    <hyperlink ref="B34:J34" location="'3.10'!A1" display="'3.10'!A1" xr:uid="{E44DDAE8-D4C8-4D5D-80C0-982D0398EBA7}"/>
    <hyperlink ref="B35:J35" location="'3.10'!A1" display="'3.10'!A1" xr:uid="{6A546A3C-6D3E-4B20-9CEB-AA2D70B25FCE}"/>
    <hyperlink ref="B36:J36" location="'3.10'!A1" display="'3.10'!A1" xr:uid="{ECCA24AD-0E5F-4736-92E9-9A7651380203}"/>
    <hyperlink ref="B37:J37" location="'3.10'!A1" display="'3.10'!A1" xr:uid="{2C3CFAA1-2322-4E80-9881-E8586C305877}"/>
    <hyperlink ref="B10:J10" location="'2.5'!A1" display="'2.5'!A1" xr:uid="{9DD52152-8A2F-4DCD-BCE6-FF76F7482F15}"/>
    <hyperlink ref="B11:J11" location="'2.6'!A1" display="'2.6'!A1" xr:uid="{40A059D0-F5EA-40D4-BE4C-305E91FDAAD2}"/>
    <hyperlink ref="B12:J12" location="'2.7'!A1" display="'2.7'!A1" xr:uid="{01679EC7-6F3D-4CC4-8AC7-5EA6C09467A3}"/>
    <hyperlink ref="B13:J13" location="'2.8'!A1" display="'2.8'!A1" xr:uid="{A7F98699-E1BF-4AE7-A626-1A6077669E8B}"/>
    <hyperlink ref="V11:AD11" location="'8.1'!A1" display="'8.1'!A1" xr:uid="{9937C87F-31AC-4582-B326-F49611E5BC42}"/>
    <hyperlink ref="V12:AD12" location="'8.2'!A1" display="'8.2'!A1" xr:uid="{AE837DD4-17C8-4302-BF71-77BF95E860DF}"/>
    <hyperlink ref="V13:AD13" location="'8.3'!A1" display="'8.3'!A1" xr:uid="{28902491-43D6-425D-A309-CEAAD0F50AFB}"/>
    <hyperlink ref="V14:AD14" location="'8.4'!A1" display="'8.4'!A1" xr:uid="{15FEE14A-760C-48BA-A04D-A4BFAE9A4E63}"/>
    <hyperlink ref="V15:AD15" location="'8.5'!A1" display="'8.5'!A1" xr:uid="{BEC0FD8B-1298-4175-B29E-C6E997C3A4A0}"/>
    <hyperlink ref="V16:AD16" location="'8.6'!A1" display="'8.6'!A1" xr:uid="{7218CA68-6A1E-40AB-BBC9-0AA277871A4D}"/>
    <hyperlink ref="V17:AD17" location="'8.7'!A1" display="'8.7'!A1" xr:uid="{43A007E5-3DB3-4C33-A1B6-202BD0885ED9}"/>
    <hyperlink ref="V18:AD18" location="'8.8'!A1" display="'8.8'!A1" xr:uid="{99EBDFEF-C1E1-41AA-9932-549166258E66}"/>
    <hyperlink ref="V19:AD19" location="'8.8'!A56" display="'8.8'!A56" xr:uid="{0CB8C00A-9377-48BE-A76A-6AE9211C1398}"/>
    <hyperlink ref="V20:AD20" location="'8.8'!A63" display="'8.8'!A63" xr:uid="{EB9F2E97-3F61-4B6D-835E-5646F4848F78}"/>
    <hyperlink ref="V21:AD21" location="'8.9'!A1" display="'8.9'!A1" xr:uid="{8A339B3B-8C39-43BC-8B74-20CE8246FBB3}"/>
    <hyperlink ref="V22:AD22" location="'8.10'!A1" display="'8.10'!A1" xr:uid="{6BF84734-2810-430C-857F-F516A5D5DCFB}"/>
    <hyperlink ref="V23:AD23" location="'8.11'!A1" display="'8.11'!A1" xr:uid="{A0A1DB1E-7FEA-4DB2-B2E8-D342C370EBE3}"/>
    <hyperlink ref="V25:AD25" location="'8.13'!A1" display="'8.13'!A1" xr:uid="{19447427-3E0A-4410-9CBC-96C4C4876416}"/>
    <hyperlink ref="V26:AD26" location="'8.14'!A1" display="'8.14'!A1" xr:uid="{85CA54F7-C8DC-4993-AD9D-D706E87325ED}"/>
    <hyperlink ref="V29:AD29" location="'9.1'!A1" display="'9.1'!A1" xr:uid="{097C1BCE-6DC8-4276-98F8-AE8DCC2EFAFC}"/>
    <hyperlink ref="V30:AD30" location="'9.2'!A1" display="'9.2'!A1" xr:uid="{A4818A64-A950-4868-BC73-C8D2AFD71A83}"/>
    <hyperlink ref="V31:AD31" location="'9.3'!A1" display="'9.3'!A1" xr:uid="{BBFFFFFB-D06F-4C08-A2F9-EDAFD6B1E168}"/>
    <hyperlink ref="V32:AD32" location="'9.4'!A1" display="'9.4'!A1" xr:uid="{2A46E3F0-F263-445B-BBF2-8CA6B1D4AB05}"/>
    <hyperlink ref="V33:AD33" location="'9.5'!A1" display="'9.5'!A1" xr:uid="{B395BF21-BBE3-483B-808C-D62B4D7C6148}"/>
    <hyperlink ref="V34:AD34" location="'9.6'!A1" display="'9.6'!A1" xr:uid="{0C1A7293-D0F8-42A7-AE3B-FFF03A01F69F}"/>
    <hyperlink ref="V35:AD35" location="'9.7'!A1" display="'9.7'!A1" xr:uid="{D2742436-CB71-4009-BFBD-F35E2450A84B}"/>
    <hyperlink ref="V36:AD36" location="'9.8'!A1" display="'9.8'!A1" xr:uid="{52F929E7-E3A5-4EB7-BF16-5B8C604CC830}"/>
    <hyperlink ref="V37:AD37" location="'9.9'!A1" display="'9.9'!A1" xr:uid="{9F71E5B7-198B-47C9-AC8D-89F12EF8870C}"/>
    <hyperlink ref="V38:AD38" location="'9.10'!A1" display="'9.10'!A1" xr:uid="{D78B9CED-6B48-4A15-BF6D-D05831F51F64}"/>
    <hyperlink ref="B39:J39" location="'3.12'!A1" display="'3.12'!A1" xr:uid="{5202CD78-0575-42B4-8381-69E634E0E689}"/>
    <hyperlink ref="L11:T11" location="'5.1'!A1" display="'5.1'!A1" xr:uid="{AA5A184D-F650-4D52-8E2C-FE46E2D907DA}"/>
    <hyperlink ref="L12:T12" location="'5.2'!A1" display="'5.2'!A1" xr:uid="{E1035D11-B59F-4469-886A-E097C52FF785}"/>
    <hyperlink ref="L13:T13" location="'5.3'!A1" display="'5.3'!A1" xr:uid="{389C1E10-C238-45FF-814F-982ED603260D}"/>
    <hyperlink ref="L14:T14" location="'5.4'!A1" display="'5.4'!A1" xr:uid="{A161E023-B0AF-4F71-BA1D-8F1FAC6C2F4E}"/>
    <hyperlink ref="L15:T15" location="'5.5'!A1" display="'5.5'!A1" xr:uid="{F612A008-D18F-4E95-BC30-2D34B187E1DC}"/>
    <hyperlink ref="L16:T16" location="'5.6'!A1" display="'5.6'!A1" xr:uid="{05370B8B-E96A-4F67-9DF7-EB9BB7FEA8E3}"/>
    <hyperlink ref="L17:T17" location="'5.7'!A1" display="'5.7'!A1" xr:uid="{2888A498-D1C1-4154-8767-F5DC02C0F33B}"/>
    <hyperlink ref="L18:T18" location="'5.8'!A1" display="'5.8'!A1" xr:uid="{01A033C7-8A40-4A5D-9717-59D624F6FF86}"/>
    <hyperlink ref="L21:T21" location="'6.1'!A1" display="'6.1'!A1" xr:uid="{DBF0192E-BCFC-4132-8935-8AD7DC4B85A1}"/>
    <hyperlink ref="L22:T22" location="'6.2'!A1" display="'6.2'!A1" xr:uid="{4CFD9859-577D-4A57-B8AA-C068D05411FA}"/>
    <hyperlink ref="L23:T23" location="'6.3'!A1" display="'6.3'!A1" xr:uid="{F5C49821-D775-48A7-A3AB-5F5A03472E87}"/>
    <hyperlink ref="L26:T26" location="'7.1'!A1" display="'7.1'!A1" xr:uid="{AD069CF4-6A47-495A-8B9D-19B0A7666D04}"/>
    <hyperlink ref="L27:T27" location="'7.2'!A1" display="'7.2'!A1" xr:uid="{D0EC3D46-23D9-4DB5-9411-07938EE54AB0}"/>
    <hyperlink ref="L28:T28" location="'7.3'!A1" display="'7.3'!A1" xr:uid="{7BBCA75B-C10D-4660-B6E0-09BAE38DCB45}"/>
    <hyperlink ref="L29:T29" location="'7.4'!A1" display="'7.4'!A1" xr:uid="{6326661C-476D-4C24-9FAA-20EF563E03E2}"/>
    <hyperlink ref="L30:T30" location="'7.5'!A1" display="'7.5'!A1" xr:uid="{40CD529D-1636-4397-9CAE-D5FE81FC2BB3}"/>
    <hyperlink ref="L31:T31" location="'7.6'!A1" display="'7.6'!A1" xr:uid="{875B25EB-A4B9-4915-8ECC-E57FDF2CFFF4}"/>
    <hyperlink ref="L32:T32" location="'7.7'!A1" display="'7.7'!A1" xr:uid="{BE4DA419-C835-4F1E-836A-608024932141}"/>
    <hyperlink ref="L33:T33" location="'7.8'!A1" display="'7.8'!A1" xr:uid="{BA92C56C-2386-48EE-A303-EA9DFEF27653}"/>
    <hyperlink ref="L34:T34" location="'7.8'!A57" display="'7.8'!A57" xr:uid="{8A98A5C2-78E0-42B6-92A3-A8FDDD36A695}"/>
    <hyperlink ref="L35:T35" location="'7.8'!A64" display="'7.8'!A64" xr:uid="{6D031C3E-5A8F-404B-BAE0-6965C26C8D6A}"/>
    <hyperlink ref="L36:T36" location="'7.9'!A1" display="'7.9'!A1" xr:uid="{505D2ACC-85E8-42CF-81C4-190D2938C302}"/>
    <hyperlink ref="L37:T37" location="'7.10'!A1" display="'7.10'!A1" xr:uid="{89F32A9A-099B-47B4-9DF4-7646A4437DDD}"/>
    <hyperlink ref="L38:T38" location="'7.10'!A22" display="'7.10'!A22" xr:uid="{22332A6F-2F5D-424C-AC7D-EF8869BBDB1D}"/>
    <hyperlink ref="L39:T39" location="'7.10'!A40" display="'7.10'!A40" xr:uid="{B80DB732-569A-437A-9FD1-E1FD63E6A5D3}"/>
    <hyperlink ref="L40:T40" location="'7.10'!A58" display="'7.10'!A58" xr:uid="{18E56649-9C9F-4560-A6E5-D1B5FE70EC1F}"/>
    <hyperlink ref="L41:T41" location="'7.10'!A74" display="'7.10'!A74" xr:uid="{9FCF9474-98BA-4A77-9E12-3A0245DD688E}"/>
    <hyperlink ref="L42:T42" location="'7.10'!A81" display="'7.10'!A81" xr:uid="{42AE5443-1E44-4167-A973-274FC0C023D8}"/>
    <hyperlink ref="V8:AD8" location="'7.11'!A56" display="'7.11'!A56" xr:uid="{D7F11573-6C10-4C89-BBD2-13C1E25469E3}"/>
    <hyperlink ref="V7:AD7" location="'7.11'!A30" display="'7.11'!A30" xr:uid="{645A9562-9C9A-4AA5-A83B-869C0E14E86A}"/>
    <hyperlink ref="V6:AD6" location="'7.11'!A1" display="'7.11'!A1" xr:uid="{DCA6D4EB-56FE-4BCC-AF80-B9B697F676FC}"/>
    <hyperlink ref="V5:AD5" location="'7.10'!A89" display="'7.10'!A89" xr:uid="{BA559895-4EF4-4B9C-B957-3926EAB56E81}"/>
    <hyperlink ref="B17" location="'3.1'!A1" display="'3.1'!A1" xr:uid="{DCA46FB3-7545-4421-A233-1CADD39BFC33}"/>
    <hyperlink ref="V39:AD39" location="'9.11'!A1" display="'9.11'!A1" xr:uid="{29544A40-021A-40A2-9733-A9CA6B4927E5}"/>
    <hyperlink ref="B42:J42" location="'3.15'!A1" display="'3.15'!A1" xr:uid="{4973E135-C211-4C7F-ABB4-22F8147B962C}"/>
    <hyperlink ref="B43:J43" location="'3.15'!A1" display="'3.15'!A1" xr:uid="{806C0CE2-9BFC-4473-9AF2-992E70B0F2DA}"/>
    <hyperlink ref="V40:AD40" location="'9.11'!A1" display="'9.11'!A1" xr:uid="{1C461118-2C38-4E8B-B5CA-AF4AA73759D6}"/>
    <hyperlink ref="V41:AD41" location="'9.11'!A1" display="'9.11'!A1" xr:uid="{A58B0612-7A92-4545-A8BC-41169D3D7FEF}"/>
    <hyperlink ref="B14" location="'2.9'!A1" display="'2.9'!A1" xr:uid="{A1061796-82A0-44BF-A697-E3B1C9E53577}"/>
    <hyperlink ref="B14:J14" location="'2.9'!A1" display="'2.9'!A1" xr:uid="{ED81A2F7-455F-47B6-AB39-034FC51C7A87}"/>
  </hyperlink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4" tint="0.79998168889431442"/>
  </sheetPr>
  <dimension ref="A1:Q46"/>
  <sheetViews>
    <sheetView workbookViewId="0">
      <selection activeCell="B20" sqref="B20"/>
    </sheetView>
  </sheetViews>
  <sheetFormatPr defaultRowHeight="12" x14ac:dyDescent="0.2"/>
  <cols>
    <col min="1" max="1" width="11.33203125" customWidth="1"/>
    <col min="2" max="2" width="11.83203125" customWidth="1"/>
  </cols>
  <sheetData>
    <row r="1" spans="1:15" ht="27.75" customHeight="1" x14ac:dyDescent="0.2">
      <c r="A1" s="1744" t="s">
        <v>2</v>
      </c>
      <c r="B1" s="1744"/>
      <c r="C1" s="1744"/>
      <c r="O1" s="691"/>
    </row>
    <row r="2" spans="1:15" ht="21" x14ac:dyDescent="0.2">
      <c r="A2" s="476" t="s">
        <v>1668</v>
      </c>
      <c r="B2" s="5"/>
      <c r="C2" s="5"/>
      <c r="D2" s="5"/>
      <c r="E2" s="5"/>
      <c r="F2" s="5"/>
      <c r="G2" s="5"/>
      <c r="H2" s="5"/>
      <c r="I2" s="5"/>
      <c r="J2" s="5"/>
      <c r="K2" s="5"/>
      <c r="L2" s="5"/>
      <c r="M2" s="5"/>
      <c r="N2" s="5"/>
    </row>
    <row r="3" spans="1:15" s="541" customFormat="1" ht="24.75" customHeight="1" x14ac:dyDescent="0.2">
      <c r="A3" s="1600"/>
      <c r="B3" s="1601"/>
      <c r="C3" s="1602" t="s">
        <v>1358</v>
      </c>
      <c r="D3" s="1603">
        <v>2011</v>
      </c>
      <c r="E3" s="1603">
        <v>2012</v>
      </c>
      <c r="F3" s="1603">
        <v>2013</v>
      </c>
      <c r="G3" s="1603">
        <v>2014</v>
      </c>
      <c r="H3" s="1603">
        <v>2015</v>
      </c>
      <c r="I3" s="1603">
        <v>2016</v>
      </c>
      <c r="J3" s="1603">
        <v>2017</v>
      </c>
      <c r="K3" s="1603">
        <v>2018</v>
      </c>
      <c r="L3" s="1603">
        <v>2019</v>
      </c>
      <c r="M3" s="1603">
        <v>2020</v>
      </c>
      <c r="N3" s="542">
        <v>2021</v>
      </c>
    </row>
    <row r="4" spans="1:15" s="541" customFormat="1" ht="12" customHeight="1" x14ac:dyDescent="0.2">
      <c r="A4" s="1752" t="s">
        <v>1359</v>
      </c>
      <c r="B4" s="1604" t="s">
        <v>1360</v>
      </c>
      <c r="C4" s="1605">
        <v>0</v>
      </c>
      <c r="D4" s="1606">
        <v>0.92</v>
      </c>
      <c r="E4" s="1606">
        <v>0.91</v>
      </c>
      <c r="F4" s="1606">
        <v>0.95</v>
      </c>
      <c r="G4" s="1606">
        <v>0.99</v>
      </c>
      <c r="H4" s="1606">
        <v>1</v>
      </c>
      <c r="I4" s="1606">
        <v>0.99</v>
      </c>
      <c r="J4" s="1606">
        <v>0.99</v>
      </c>
      <c r="K4" s="1606">
        <v>0.77</v>
      </c>
      <c r="L4" s="1606">
        <v>0.83</v>
      </c>
      <c r="M4" s="1606">
        <v>0.9</v>
      </c>
      <c r="N4" s="1122">
        <v>0.92097004609733013</v>
      </c>
    </row>
    <row r="5" spans="1:15" s="541" customFormat="1" x14ac:dyDescent="0.2">
      <c r="A5" s="1752"/>
      <c r="B5" s="1604" t="s">
        <v>1361</v>
      </c>
      <c r="C5" s="1605">
        <v>0.63</v>
      </c>
      <c r="D5" s="1606">
        <v>0</v>
      </c>
      <c r="E5" s="1606">
        <v>0.01</v>
      </c>
      <c r="F5" s="1606">
        <v>0.02</v>
      </c>
      <c r="G5" s="1606">
        <v>0</v>
      </c>
      <c r="H5" s="1606">
        <v>0</v>
      </c>
      <c r="I5" s="1606">
        <v>0.01</v>
      </c>
      <c r="J5" s="1606">
        <v>0.01</v>
      </c>
      <c r="K5" s="1606">
        <v>0.11</v>
      </c>
      <c r="L5" s="1606"/>
      <c r="M5" s="1606">
        <v>0.02</v>
      </c>
      <c r="N5" s="1122">
        <v>3.1945332027541922E-3</v>
      </c>
    </row>
    <row r="6" spans="1:15" s="541" customFormat="1" x14ac:dyDescent="0.2">
      <c r="A6" s="1752"/>
      <c r="B6" s="1604" t="s">
        <v>1362</v>
      </c>
      <c r="C6" s="1605">
        <v>0.78</v>
      </c>
      <c r="D6" s="1606">
        <v>7.0000000000000007E-2</v>
      </c>
      <c r="E6" s="1606">
        <v>7.0000000000000007E-2</v>
      </c>
      <c r="F6" s="1606">
        <v>0.02</v>
      </c>
      <c r="G6" s="1606">
        <v>0</v>
      </c>
      <c r="H6" s="1606">
        <v>0</v>
      </c>
      <c r="I6" s="1606">
        <v>0</v>
      </c>
      <c r="J6" s="1606">
        <v>0</v>
      </c>
      <c r="K6" s="1606">
        <v>0</v>
      </c>
      <c r="L6" s="1606"/>
      <c r="M6" s="1606">
        <v>0</v>
      </c>
      <c r="N6" s="1122"/>
    </row>
    <row r="7" spans="1:15" s="541" customFormat="1" x14ac:dyDescent="0.2">
      <c r="A7" s="1752"/>
      <c r="B7" s="1604" t="s">
        <v>1363</v>
      </c>
      <c r="C7" s="1605">
        <v>0</v>
      </c>
      <c r="D7" s="1606">
        <v>0.01</v>
      </c>
      <c r="E7" s="1606">
        <v>0.01</v>
      </c>
      <c r="F7" s="1606">
        <v>0.02</v>
      </c>
      <c r="G7" s="1606">
        <v>0</v>
      </c>
      <c r="H7" s="1606">
        <v>0</v>
      </c>
      <c r="I7" s="1606">
        <v>0</v>
      </c>
      <c r="J7" s="1606">
        <v>0</v>
      </c>
      <c r="K7" s="1606">
        <v>0</v>
      </c>
      <c r="L7" s="1606">
        <v>0.01</v>
      </c>
      <c r="M7" s="1606">
        <v>0</v>
      </c>
      <c r="N7" s="1122">
        <v>4.7851279656420654E-5</v>
      </c>
    </row>
    <row r="8" spans="1:15" s="541" customFormat="1" x14ac:dyDescent="0.2">
      <c r="A8" s="1752"/>
      <c r="B8" s="1604" t="s">
        <v>1364</v>
      </c>
      <c r="C8" s="1605">
        <v>0</v>
      </c>
      <c r="D8" s="1606">
        <v>0</v>
      </c>
      <c r="E8" s="1606">
        <v>0</v>
      </c>
      <c r="F8" s="1606">
        <v>0</v>
      </c>
      <c r="G8" s="1606">
        <v>0</v>
      </c>
      <c r="H8" s="1606">
        <v>0</v>
      </c>
      <c r="I8" s="1606">
        <v>0</v>
      </c>
      <c r="J8" s="1606">
        <v>0</v>
      </c>
      <c r="K8" s="1606">
        <v>0.11</v>
      </c>
      <c r="L8" s="1606">
        <v>0.16</v>
      </c>
      <c r="M8" s="1606">
        <v>0.08</v>
      </c>
      <c r="N8" s="1122">
        <v>7.5787569420259326E-2</v>
      </c>
    </row>
    <row r="9" spans="1:15" s="541" customFormat="1" x14ac:dyDescent="0.2">
      <c r="A9" s="1752"/>
      <c r="B9" s="1601"/>
      <c r="C9" s="1607"/>
      <c r="D9" s="1608">
        <v>1</v>
      </c>
      <c r="E9" s="1608">
        <v>1</v>
      </c>
      <c r="F9" s="1608">
        <v>1</v>
      </c>
      <c r="G9" s="1608">
        <v>1</v>
      </c>
      <c r="H9" s="1608">
        <v>1</v>
      </c>
      <c r="I9" s="1608">
        <v>1</v>
      </c>
      <c r="J9" s="1608">
        <v>1</v>
      </c>
      <c r="K9" s="1608">
        <v>1</v>
      </c>
      <c r="L9" s="1608">
        <v>1</v>
      </c>
      <c r="M9" s="1608">
        <v>1</v>
      </c>
      <c r="N9" s="543">
        <v>1</v>
      </c>
    </row>
    <row r="10" spans="1:15" s="541" customFormat="1" x14ac:dyDescent="0.2">
      <c r="A10" s="1752" t="s">
        <v>108</v>
      </c>
      <c r="B10" s="1604" t="s">
        <v>1365</v>
      </c>
      <c r="C10" s="1609">
        <v>5.3999999999999999E-2</v>
      </c>
      <c r="D10" s="1606">
        <v>1</v>
      </c>
      <c r="E10" s="1606">
        <v>0.98</v>
      </c>
      <c r="F10" s="1606">
        <v>0.99</v>
      </c>
      <c r="G10" s="1606">
        <v>0.96</v>
      </c>
      <c r="H10" s="1606">
        <v>0.98</v>
      </c>
      <c r="I10" s="1606">
        <v>0.98</v>
      </c>
      <c r="J10" s="1606">
        <v>0.99</v>
      </c>
      <c r="K10" s="1606">
        <v>0.97</v>
      </c>
      <c r="L10" s="1606">
        <v>0.78</v>
      </c>
      <c r="M10" s="1606">
        <v>0.87</v>
      </c>
      <c r="N10" s="1122">
        <v>0.783686234298128</v>
      </c>
    </row>
    <row r="11" spans="1:15" s="541" customFormat="1" x14ac:dyDescent="0.2">
      <c r="A11" s="1752"/>
      <c r="B11" s="1604" t="s">
        <v>1366</v>
      </c>
      <c r="C11" s="1605">
        <v>0</v>
      </c>
      <c r="D11" s="1606">
        <v>0</v>
      </c>
      <c r="E11" s="1606">
        <v>0.02</v>
      </c>
      <c r="F11" s="1606">
        <v>0.01</v>
      </c>
      <c r="G11" s="1606">
        <v>0.04</v>
      </c>
      <c r="H11" s="1606">
        <v>0.02</v>
      </c>
      <c r="I11" s="1606">
        <v>0.02</v>
      </c>
      <c r="J11" s="1606">
        <v>0.01</v>
      </c>
      <c r="K11" s="1606">
        <v>0.03</v>
      </c>
      <c r="L11" s="1606">
        <v>0.22</v>
      </c>
      <c r="M11" s="1606">
        <v>0.13</v>
      </c>
      <c r="N11" s="1122">
        <v>0.21499583488683602</v>
      </c>
    </row>
    <row r="12" spans="1:15" s="541" customFormat="1" x14ac:dyDescent="0.2">
      <c r="A12" s="1752"/>
      <c r="B12" s="1604" t="s">
        <v>1367</v>
      </c>
      <c r="C12" s="1605">
        <v>0</v>
      </c>
      <c r="D12" s="1606">
        <v>0</v>
      </c>
      <c r="E12" s="1606">
        <v>0</v>
      </c>
      <c r="F12" s="1606">
        <v>0.01</v>
      </c>
      <c r="G12" s="1606">
        <v>0</v>
      </c>
      <c r="H12" s="1606">
        <v>0.01</v>
      </c>
      <c r="I12" s="1606">
        <v>0</v>
      </c>
      <c r="J12" s="1606">
        <v>0</v>
      </c>
      <c r="K12" s="1606">
        <v>0</v>
      </c>
      <c r="L12" s="1606">
        <v>0</v>
      </c>
      <c r="M12" s="1606">
        <v>0</v>
      </c>
      <c r="N12" s="1122">
        <v>1.3179308150359469E-3</v>
      </c>
    </row>
    <row r="13" spans="1:15" s="541" customFormat="1" x14ac:dyDescent="0.2">
      <c r="A13" s="1752"/>
      <c r="B13" s="1601"/>
      <c r="C13" s="1607"/>
      <c r="D13" s="1608">
        <v>1</v>
      </c>
      <c r="E13" s="1608">
        <v>1</v>
      </c>
      <c r="F13" s="1608">
        <v>1</v>
      </c>
      <c r="G13" s="1608">
        <v>1</v>
      </c>
      <c r="H13" s="1608">
        <v>1</v>
      </c>
      <c r="I13" s="1608">
        <v>1</v>
      </c>
      <c r="J13" s="1608">
        <v>1</v>
      </c>
      <c r="K13" s="1608">
        <v>1</v>
      </c>
      <c r="L13" s="1608">
        <v>1</v>
      </c>
      <c r="M13" s="1608">
        <v>1</v>
      </c>
      <c r="N13" s="543">
        <v>1</v>
      </c>
    </row>
    <row r="14" spans="1:15" s="541" customFormat="1" x14ac:dyDescent="0.2">
      <c r="A14" s="1028"/>
      <c r="B14" s="1028"/>
      <c r="C14" s="1028"/>
      <c r="D14" s="1028"/>
      <c r="E14" s="1028"/>
      <c r="F14" s="1028"/>
      <c r="G14" s="1028"/>
      <c r="H14" s="1028"/>
      <c r="I14" s="1028"/>
      <c r="J14" s="1028"/>
      <c r="K14" s="1028"/>
      <c r="L14" s="1028"/>
      <c r="M14" s="1028"/>
      <c r="N14" s="583"/>
    </row>
    <row r="15" spans="1:15" s="541" customFormat="1" x14ac:dyDescent="0.2">
      <c r="A15" s="1028"/>
      <c r="B15" s="1028"/>
      <c r="C15" s="1028"/>
      <c r="D15" s="1028"/>
      <c r="E15" s="1028"/>
      <c r="F15" s="1028"/>
      <c r="G15" s="1028"/>
      <c r="H15" s="1028"/>
      <c r="I15" s="1028"/>
      <c r="J15" s="1028"/>
      <c r="K15" s="1028"/>
      <c r="L15" s="1028"/>
      <c r="M15" s="1028"/>
      <c r="N15" s="583"/>
    </row>
    <row r="16" spans="1:15" s="541" customFormat="1" x14ac:dyDescent="0.2">
      <c r="A16" s="1028" t="s">
        <v>2048</v>
      </c>
      <c r="B16" s="1028"/>
      <c r="C16" s="1028"/>
      <c r="D16" s="1028"/>
      <c r="E16" s="1028"/>
      <c r="F16" s="1028"/>
      <c r="G16" s="1028"/>
      <c r="H16" s="1028"/>
      <c r="I16" s="1028"/>
      <c r="J16" s="1028"/>
      <c r="K16" s="1028"/>
      <c r="L16" s="1028"/>
      <c r="M16" s="1028"/>
      <c r="N16" s="583"/>
    </row>
    <row r="17" spans="1:14" s="541" customFormat="1" ht="12.75" x14ac:dyDescent="0.2">
      <c r="A17" s="1145" t="s">
        <v>2049</v>
      </c>
      <c r="B17" s="1028"/>
      <c r="C17" s="1028"/>
      <c r="D17" s="1028"/>
      <c r="E17" s="1028"/>
      <c r="F17" s="1028"/>
      <c r="G17" s="1028"/>
      <c r="H17" s="1028"/>
      <c r="I17" s="1028"/>
      <c r="J17" s="1028"/>
      <c r="K17" s="1028"/>
      <c r="L17" s="1028"/>
      <c r="M17" s="1028"/>
      <c r="N17" s="583"/>
    </row>
    <row r="18" spans="1:14" s="541" customFormat="1" x14ac:dyDescent="0.2">
      <c r="A18" s="1028"/>
      <c r="B18" s="1028"/>
      <c r="C18" s="1028"/>
      <c r="D18" s="1028"/>
      <c r="E18" s="1028"/>
      <c r="F18" s="1028"/>
      <c r="G18" s="1028"/>
      <c r="H18" s="1028"/>
      <c r="I18" s="1028"/>
      <c r="J18" s="1028"/>
      <c r="K18" s="1028"/>
      <c r="L18" s="1028"/>
      <c r="M18" s="1028"/>
      <c r="N18" s="583"/>
    </row>
    <row r="19" spans="1:14" s="541" customFormat="1" x14ac:dyDescent="0.2">
      <c r="A19" s="1028"/>
      <c r="B19" s="1028"/>
      <c r="C19" s="1028"/>
      <c r="D19" s="1028"/>
      <c r="E19" s="1028"/>
      <c r="F19" s="1028"/>
      <c r="G19" s="1028"/>
      <c r="H19" s="1028"/>
      <c r="I19" s="1028"/>
      <c r="J19" s="1028"/>
      <c r="K19" s="1028"/>
      <c r="L19" s="1028"/>
      <c r="M19" s="1028"/>
    </row>
    <row r="20" spans="1:14" s="541" customFormat="1" x14ac:dyDescent="0.2">
      <c r="A20" s="1028"/>
      <c r="B20" s="1028"/>
      <c r="C20" s="1028"/>
      <c r="D20" s="1028"/>
      <c r="E20" s="1028"/>
      <c r="F20" s="1028"/>
      <c r="G20" s="1028"/>
      <c r="H20" s="1028"/>
      <c r="I20" s="1028"/>
      <c r="J20" s="1028"/>
      <c r="K20" s="1028"/>
      <c r="L20" s="1028"/>
      <c r="M20" s="1028"/>
    </row>
    <row r="21" spans="1:14" s="541" customFormat="1" x14ac:dyDescent="0.2">
      <c r="A21" s="1028"/>
      <c r="B21" s="1028"/>
      <c r="C21" s="1028"/>
      <c r="D21" s="1028"/>
      <c r="E21" s="1028"/>
      <c r="F21" s="1028"/>
      <c r="G21" s="1028"/>
      <c r="H21" s="1028"/>
      <c r="I21" s="1028"/>
      <c r="J21" s="1028"/>
      <c r="K21" s="1028"/>
      <c r="L21" s="1028"/>
      <c r="M21" s="1028"/>
    </row>
    <row r="22" spans="1:14" s="541" customFormat="1" x14ac:dyDescent="0.2">
      <c r="A22" s="1028"/>
      <c r="B22" s="1028"/>
      <c r="C22" s="1028"/>
      <c r="D22" s="1028"/>
      <c r="E22" s="1028"/>
      <c r="F22" s="1028"/>
      <c r="G22" s="1028"/>
      <c r="H22" s="1028"/>
      <c r="I22" s="1028"/>
      <c r="J22" s="1028"/>
      <c r="K22" s="1028"/>
      <c r="L22" s="1028"/>
      <c r="M22" s="1028"/>
    </row>
    <row r="23" spans="1:14" s="541" customFormat="1" x14ac:dyDescent="0.2">
      <c r="A23" s="1028"/>
      <c r="B23" s="1028"/>
      <c r="C23" s="1028"/>
      <c r="D23" s="1028"/>
      <c r="E23" s="1028"/>
      <c r="F23" s="1028"/>
      <c r="G23" s="1028"/>
      <c r="H23" s="1028"/>
      <c r="I23" s="1028"/>
      <c r="J23" s="1028"/>
      <c r="K23" s="1028"/>
      <c r="L23" s="1028"/>
      <c r="M23" s="1028"/>
    </row>
    <row r="24" spans="1:14" s="541" customFormat="1" x14ac:dyDescent="0.2">
      <c r="A24" s="1028"/>
      <c r="B24" s="1028"/>
      <c r="C24" s="1028"/>
      <c r="D24" s="1028"/>
      <c r="E24" s="1028"/>
      <c r="F24" s="1028"/>
      <c r="G24" s="1028"/>
      <c r="H24" s="1028"/>
      <c r="I24" s="1028"/>
      <c r="J24" s="1028"/>
      <c r="K24" s="1028"/>
      <c r="L24" s="1028"/>
      <c r="M24" s="1028"/>
    </row>
    <row r="25" spans="1:14" s="541" customFormat="1" x14ac:dyDescent="0.2">
      <c r="A25" s="1028"/>
      <c r="B25" s="1028"/>
      <c r="C25" s="1028"/>
      <c r="D25" s="1028"/>
      <c r="E25" s="1028"/>
      <c r="F25" s="1028"/>
      <c r="G25" s="1028"/>
      <c r="H25" s="1028"/>
      <c r="I25" s="1028"/>
      <c r="J25" s="1028"/>
      <c r="K25" s="1028"/>
      <c r="L25" s="1028"/>
      <c r="M25" s="1028"/>
    </row>
    <row r="26" spans="1:14" s="541" customFormat="1" x14ac:dyDescent="0.2">
      <c r="A26" s="1028"/>
      <c r="B26" s="1028"/>
      <c r="C26" s="1028"/>
      <c r="D26" s="1028"/>
      <c r="E26" s="1028"/>
      <c r="F26" s="1028"/>
      <c r="G26" s="1028"/>
      <c r="H26" s="1028"/>
      <c r="I26" s="1028"/>
      <c r="J26" s="1028"/>
      <c r="K26" s="1028"/>
      <c r="L26" s="1028"/>
      <c r="M26" s="1028"/>
    </row>
    <row r="27" spans="1:14" s="541" customFormat="1" x14ac:dyDescent="0.2">
      <c r="A27" s="1028"/>
      <c r="B27" s="1028"/>
      <c r="C27" s="1028"/>
      <c r="D27" s="1028"/>
      <c r="E27" s="1028"/>
      <c r="F27" s="1028"/>
      <c r="G27" s="1028"/>
      <c r="H27" s="1028"/>
      <c r="I27" s="1028"/>
      <c r="J27" s="1028"/>
      <c r="K27" s="1028"/>
      <c r="L27" s="1028"/>
      <c r="M27" s="1028"/>
    </row>
    <row r="28" spans="1:14" s="541" customFormat="1" x14ac:dyDescent="0.2">
      <c r="A28" s="1028"/>
      <c r="B28" s="1028"/>
      <c r="C28" s="1028"/>
      <c r="D28" s="1028"/>
      <c r="E28" s="1028"/>
      <c r="F28" s="1028"/>
      <c r="G28" s="1028"/>
      <c r="H28" s="1028"/>
      <c r="I28" s="1028"/>
      <c r="J28" s="1028"/>
      <c r="K28" s="1028"/>
      <c r="L28" s="1028"/>
      <c r="M28" s="1028"/>
    </row>
    <row r="29" spans="1:14" s="541" customFormat="1" x14ac:dyDescent="0.2">
      <c r="A29" s="1028"/>
      <c r="B29" s="1028"/>
      <c r="C29" s="1028"/>
      <c r="D29" s="1028"/>
      <c r="E29" s="1028"/>
      <c r="F29" s="1028"/>
      <c r="G29" s="1028"/>
      <c r="H29" s="1028"/>
      <c r="I29" s="1028"/>
      <c r="J29" s="1028"/>
      <c r="K29" s="1028"/>
      <c r="L29" s="1028"/>
      <c r="M29" s="1028"/>
    </row>
    <row r="30" spans="1:14" s="541" customFormat="1" x14ac:dyDescent="0.2">
      <c r="A30" s="1028"/>
      <c r="B30" s="1028"/>
      <c r="C30" s="1028"/>
      <c r="D30" s="1028"/>
      <c r="E30" s="1028"/>
      <c r="F30" s="1028"/>
      <c r="G30" s="1028"/>
      <c r="H30" s="1028"/>
      <c r="I30" s="1028"/>
      <c r="J30" s="1028"/>
      <c r="K30" s="1028"/>
      <c r="L30" s="1028"/>
      <c r="M30" s="1028"/>
    </row>
    <row r="31" spans="1:14" s="541" customFormat="1" x14ac:dyDescent="0.2">
      <c r="A31" s="1028"/>
      <c r="B31" s="1028"/>
      <c r="C31" s="1028"/>
      <c r="D31" s="1028"/>
      <c r="E31" s="1028"/>
      <c r="F31" s="1028"/>
      <c r="G31" s="1028"/>
      <c r="H31" s="1028"/>
      <c r="I31" s="1028"/>
      <c r="J31" s="1028"/>
      <c r="K31" s="1028"/>
      <c r="L31" s="1028"/>
      <c r="M31" s="1028"/>
    </row>
    <row r="32" spans="1:14" s="541" customFormat="1" x14ac:dyDescent="0.2">
      <c r="A32" s="1028"/>
      <c r="B32" s="1028"/>
      <c r="C32" s="1028"/>
      <c r="D32" s="1028"/>
      <c r="E32" s="1028"/>
      <c r="F32" s="1028"/>
      <c r="G32" s="1028"/>
      <c r="H32" s="1028"/>
      <c r="I32" s="1028"/>
      <c r="J32" s="1028"/>
      <c r="K32" s="1028"/>
      <c r="L32" s="1028"/>
      <c r="M32" s="1028"/>
    </row>
    <row r="33" spans="1:17" s="541" customFormat="1" x14ac:dyDescent="0.2">
      <c r="A33" s="1028"/>
      <c r="B33" s="1028"/>
      <c r="C33" s="1028"/>
      <c r="D33" s="1028"/>
      <c r="E33" s="1028"/>
      <c r="F33" s="1028"/>
      <c r="G33" s="1028"/>
      <c r="H33" s="1028"/>
      <c r="I33" s="1028"/>
      <c r="J33" s="1028"/>
      <c r="K33" s="1028"/>
      <c r="L33" s="1028"/>
      <c r="M33" s="1028"/>
    </row>
    <row r="34" spans="1:17" s="541" customFormat="1" x14ac:dyDescent="0.2">
      <c r="A34" s="1028"/>
      <c r="B34" s="1028"/>
      <c r="C34" s="1028"/>
      <c r="D34" s="1028"/>
      <c r="E34" s="1028"/>
      <c r="F34" s="1028"/>
      <c r="G34" s="1028"/>
      <c r="H34" s="1028"/>
      <c r="I34" s="1028"/>
      <c r="J34" s="1028"/>
      <c r="K34" s="1028"/>
      <c r="L34" s="1028"/>
      <c r="M34" s="1028"/>
    </row>
    <row r="35" spans="1:17" s="541" customFormat="1" x14ac:dyDescent="0.2">
      <c r="A35" s="1028"/>
      <c r="B35" s="1028"/>
      <c r="C35" s="1028"/>
      <c r="D35" s="1028"/>
      <c r="E35" s="1028"/>
      <c r="F35" s="1028"/>
      <c r="G35" s="1028"/>
      <c r="H35" s="1028"/>
      <c r="I35" s="1028"/>
      <c r="J35" s="1028"/>
      <c r="K35" s="1028"/>
      <c r="L35" s="1028"/>
      <c r="M35" s="1028"/>
    </row>
    <row r="36" spans="1:17" s="541" customFormat="1" x14ac:dyDescent="0.2">
      <c r="A36" s="1028"/>
      <c r="B36" s="1028"/>
      <c r="C36" s="1028"/>
      <c r="D36" s="1028"/>
      <c r="E36" s="1028"/>
      <c r="F36" s="1028"/>
      <c r="G36" s="1028"/>
      <c r="H36" s="1028"/>
      <c r="I36" s="1028"/>
      <c r="J36" s="1028"/>
      <c r="K36" s="1028"/>
      <c r="L36" s="1028"/>
      <c r="M36" s="1028"/>
    </row>
    <row r="37" spans="1:17" s="541" customFormat="1" x14ac:dyDescent="0.2">
      <c r="A37" s="1028"/>
      <c r="B37" s="1028"/>
      <c r="C37" s="1028"/>
      <c r="D37" s="1028"/>
      <c r="E37" s="1028"/>
      <c r="F37" s="1028"/>
      <c r="G37" s="1028"/>
      <c r="H37" s="1028"/>
      <c r="I37" s="1028"/>
      <c r="J37" s="1028"/>
      <c r="K37" s="1028"/>
      <c r="L37" s="1028"/>
      <c r="M37" s="1028"/>
    </row>
    <row r="38" spans="1:17" x14ac:dyDescent="0.2">
      <c r="A38" s="1028"/>
      <c r="B38" s="1028"/>
      <c r="C38" s="1028"/>
      <c r="D38" s="1028"/>
      <c r="E38" s="1028"/>
      <c r="F38" s="1028"/>
      <c r="G38" s="1028"/>
      <c r="H38" s="1028"/>
      <c r="I38" s="1028"/>
      <c r="J38" s="1028"/>
      <c r="K38" s="1028"/>
      <c r="L38" s="1028"/>
      <c r="M38" s="1028"/>
      <c r="Q38" s="541"/>
    </row>
    <row r="39" spans="1:17" x14ac:dyDescent="0.2">
      <c r="A39" s="1028"/>
      <c r="B39" s="1028"/>
      <c r="C39" s="1028"/>
      <c r="D39" s="1028"/>
      <c r="E39" s="1028"/>
      <c r="F39" s="1028"/>
      <c r="G39" s="1028"/>
      <c r="H39" s="1028"/>
      <c r="I39" s="1028"/>
      <c r="J39" s="1028"/>
      <c r="K39" s="1028"/>
      <c r="L39" s="1028"/>
      <c r="M39" s="1028"/>
      <c r="Q39" s="541"/>
    </row>
    <row r="40" spans="1:17" x14ac:dyDescent="0.2">
      <c r="A40" s="1028"/>
      <c r="B40" s="1028"/>
      <c r="C40" s="1028"/>
      <c r="D40" s="1028"/>
      <c r="E40" s="1028"/>
      <c r="F40" s="1028"/>
      <c r="G40" s="1028"/>
      <c r="H40" s="1028"/>
      <c r="I40" s="1028"/>
      <c r="J40" s="1028"/>
      <c r="K40" s="1028"/>
      <c r="L40" s="1028"/>
      <c r="M40" s="1028"/>
    </row>
    <row r="41" spans="1:17" x14ac:dyDescent="0.2">
      <c r="A41" s="1028"/>
      <c r="B41" s="1028"/>
      <c r="C41" s="1028"/>
      <c r="D41" s="1028"/>
      <c r="E41" s="1028"/>
      <c r="F41" s="1028"/>
      <c r="G41" s="1028"/>
      <c r="H41" s="1028"/>
      <c r="I41" s="1028"/>
      <c r="J41" s="1028"/>
      <c r="K41" s="1028"/>
      <c r="L41" s="1028"/>
      <c r="M41" s="1028"/>
    </row>
    <row r="42" spans="1:17" x14ac:dyDescent="0.2">
      <c r="A42" s="1028"/>
      <c r="B42" s="1028"/>
      <c r="C42" s="1028"/>
      <c r="D42" s="1028"/>
      <c r="E42" s="1028"/>
      <c r="F42" s="1028"/>
      <c r="G42" s="1028"/>
      <c r="H42" s="1028"/>
      <c r="I42" s="1028"/>
      <c r="J42" s="1028"/>
      <c r="K42" s="1028"/>
      <c r="L42" s="1028"/>
      <c r="M42" s="1028"/>
    </row>
    <row r="43" spans="1:17" x14ac:dyDescent="0.2">
      <c r="A43" s="1028"/>
      <c r="B43" s="1028"/>
      <c r="C43" s="1028"/>
      <c r="D43" s="1028"/>
      <c r="E43" s="1028"/>
      <c r="F43" s="1028"/>
      <c r="G43" s="1028"/>
      <c r="H43" s="1028"/>
      <c r="I43" s="1028"/>
      <c r="J43" s="1028"/>
      <c r="K43" s="1028"/>
      <c r="L43" s="1028"/>
      <c r="M43" s="1028"/>
    </row>
    <row r="44" spans="1:17" x14ac:dyDescent="0.2">
      <c r="A44" s="1028"/>
      <c r="B44" s="1028"/>
      <c r="C44" s="1028"/>
      <c r="D44" s="1028"/>
      <c r="E44" s="1028"/>
      <c r="F44" s="1028"/>
      <c r="G44" s="1028"/>
      <c r="H44" s="1028"/>
      <c r="I44" s="1028"/>
      <c r="J44" s="1028"/>
      <c r="K44" s="1028"/>
      <c r="L44" s="1028"/>
      <c r="M44" s="1028"/>
    </row>
    <row r="45" spans="1:17" x14ac:dyDescent="0.2">
      <c r="A45" s="1028"/>
      <c r="B45" s="1028"/>
      <c r="C45" s="1028"/>
      <c r="D45" s="1028"/>
      <c r="E45" s="1028"/>
      <c r="F45" s="1028"/>
      <c r="G45" s="1028"/>
      <c r="H45" s="1028"/>
      <c r="I45" s="1028"/>
      <c r="J45" s="1028"/>
      <c r="K45" s="1028"/>
      <c r="L45" s="1028"/>
      <c r="M45" s="1028"/>
    </row>
    <row r="46" spans="1:17" x14ac:dyDescent="0.2">
      <c r="A46" s="1028"/>
      <c r="B46" s="1028"/>
      <c r="C46" s="1028"/>
      <c r="D46" s="1028"/>
      <c r="E46" s="1028"/>
      <c r="F46" s="1028"/>
      <c r="G46" s="1028"/>
      <c r="H46" s="1028"/>
      <c r="I46" s="1028"/>
      <c r="J46" s="1028"/>
      <c r="K46" s="1028"/>
      <c r="L46" s="1028"/>
      <c r="M46" s="1028"/>
    </row>
  </sheetData>
  <mergeCells count="3">
    <mergeCell ref="A4:A9"/>
    <mergeCell ref="A10:A13"/>
    <mergeCell ref="A1:C1"/>
  </mergeCells>
  <hyperlinks>
    <hyperlink ref="A1" location="Contents!A1" display="To table of contents" xr:uid="{00000000-0004-0000-0900-000000000000}"/>
    <hyperlink ref="A17" r:id="rId1" xr:uid="{D2A0EB3F-A399-4370-A80B-3C2CC3A143E3}"/>
  </hyperlinks>
  <pageMargins left="0.7" right="0.7" top="0.75" bottom="0.75" header="0.3" footer="0.3"/>
  <pageSetup paperSize="9" orientation="portrait" r:id="rId2"/>
  <customProperties>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7572E-CBFD-4CC2-A35C-271FD36A1197}">
  <sheetPr>
    <tabColor theme="4" tint="0.79998168889431442"/>
  </sheetPr>
  <dimension ref="A1:P100"/>
  <sheetViews>
    <sheetView workbookViewId="0">
      <pane xSplit="4" ySplit="6" topLeftCell="E7" activePane="bottomRight" state="frozen"/>
      <selection activeCell="B20" sqref="B20"/>
      <selection pane="topRight" activeCell="B20" sqref="B20"/>
      <selection pane="bottomLeft" activeCell="B20" sqref="B20"/>
      <selection pane="bottomRight" sqref="A1:B1"/>
    </sheetView>
  </sheetViews>
  <sheetFormatPr defaultRowHeight="12" x14ac:dyDescent="0.2"/>
  <cols>
    <col min="2" max="2" width="36.33203125" customWidth="1"/>
    <col min="3" max="3" width="27.5" bestFit="1" customWidth="1"/>
    <col min="4" max="4" width="22.6640625" bestFit="1" customWidth="1"/>
  </cols>
  <sheetData>
    <row r="1" spans="1:16" ht="26.25" customHeight="1" x14ac:dyDescent="0.2">
      <c r="A1" s="1744" t="s">
        <v>2</v>
      </c>
      <c r="B1" s="1744"/>
      <c r="C1" s="5"/>
    </row>
    <row r="2" spans="1:16" ht="21" x14ac:dyDescent="0.35">
      <c r="A2" s="334" t="s">
        <v>1952</v>
      </c>
    </row>
    <row r="3" spans="1:16" x14ac:dyDescent="0.2">
      <c r="A3" s="1028"/>
      <c r="B3" s="1028"/>
      <c r="C3" s="1028"/>
      <c r="D3" s="1028"/>
      <c r="E3" s="1028"/>
      <c r="F3" s="1028"/>
      <c r="G3" s="1028"/>
      <c r="H3" s="1028"/>
      <c r="I3" s="1028"/>
      <c r="J3" s="1028"/>
      <c r="K3" s="1028"/>
      <c r="L3" s="1028"/>
      <c r="M3" s="1028"/>
    </row>
    <row r="4" spans="1:16" ht="12.75" thickBot="1" x14ac:dyDescent="0.25">
      <c r="A4" s="1028" t="s">
        <v>1958</v>
      </c>
      <c r="B4" s="1028"/>
      <c r="C4" s="1028"/>
      <c r="D4" s="1028"/>
      <c r="E4" s="1028"/>
      <c r="F4" s="1028"/>
      <c r="G4" s="1028"/>
      <c r="H4" s="1028"/>
      <c r="I4" s="1028"/>
      <c r="J4" s="1028"/>
      <c r="K4" s="1028"/>
      <c r="L4" s="1028"/>
      <c r="M4" s="1028"/>
      <c r="P4" s="584"/>
    </row>
    <row r="5" spans="1:16" x14ac:dyDescent="0.2">
      <c r="A5" s="1584" t="s">
        <v>1953</v>
      </c>
      <c r="B5" s="1584"/>
      <c r="C5" s="1584" t="s">
        <v>1151</v>
      </c>
      <c r="D5" s="1584" t="s">
        <v>1997</v>
      </c>
      <c r="E5" s="1585" t="s">
        <v>1954</v>
      </c>
      <c r="F5" s="1584"/>
      <c r="G5" s="1584"/>
      <c r="H5" s="1584"/>
      <c r="I5" s="1584"/>
      <c r="J5" s="1584"/>
      <c r="K5" s="1584"/>
      <c r="L5" s="1028"/>
      <c r="M5" s="1028"/>
      <c r="P5" s="584"/>
    </row>
    <row r="6" spans="1:16" ht="13.5" x14ac:dyDescent="0.2">
      <c r="A6" s="1586"/>
      <c r="B6" s="1586"/>
      <c r="C6" s="1587"/>
      <c r="D6" s="1588"/>
      <c r="E6" s="1589" t="s">
        <v>2241</v>
      </c>
      <c r="F6" s="1589" t="s">
        <v>2242</v>
      </c>
      <c r="G6" s="1589" t="s">
        <v>2243</v>
      </c>
      <c r="H6" s="1589" t="s">
        <v>2244</v>
      </c>
      <c r="I6" s="1589" t="s">
        <v>2245</v>
      </c>
      <c r="J6" s="1589" t="s">
        <v>911</v>
      </c>
      <c r="K6" s="1589" t="s">
        <v>908</v>
      </c>
      <c r="L6" s="1028"/>
      <c r="M6" s="1028"/>
      <c r="P6" s="584"/>
    </row>
    <row r="7" spans="1:16" x14ac:dyDescent="0.2">
      <c r="A7" s="1590" t="s">
        <v>1191</v>
      </c>
      <c r="B7" s="1590"/>
      <c r="C7" s="1590" t="s">
        <v>1955</v>
      </c>
      <c r="D7" s="1591">
        <v>10</v>
      </c>
      <c r="E7" s="1592">
        <v>35</v>
      </c>
      <c r="F7" s="1592">
        <v>50</v>
      </c>
      <c r="G7" s="1592"/>
      <c r="H7" s="1592">
        <v>200</v>
      </c>
      <c r="I7" s="1592">
        <v>200</v>
      </c>
      <c r="J7" s="1592">
        <v>200</v>
      </c>
      <c r="K7" s="1592">
        <v>200</v>
      </c>
      <c r="L7" s="1028"/>
      <c r="M7" s="1028"/>
      <c r="P7" s="584"/>
    </row>
    <row r="8" spans="1:16" x14ac:dyDescent="0.2">
      <c r="A8" s="1590" t="s">
        <v>1191</v>
      </c>
      <c r="B8" s="1590"/>
      <c r="C8" s="1590" t="s">
        <v>1956</v>
      </c>
      <c r="D8" s="1591">
        <v>35</v>
      </c>
      <c r="E8" s="1592">
        <v>100</v>
      </c>
      <c r="F8" s="1592">
        <v>50</v>
      </c>
      <c r="G8" s="1592"/>
      <c r="H8" s="1592">
        <v>100</v>
      </c>
      <c r="I8" s="1592">
        <v>100</v>
      </c>
      <c r="J8" s="1592">
        <v>100</v>
      </c>
      <c r="K8" s="1592">
        <v>500</v>
      </c>
      <c r="L8" s="1028"/>
      <c r="M8" s="1028"/>
      <c r="P8" s="584"/>
    </row>
    <row r="9" spans="1:16" x14ac:dyDescent="0.2">
      <c r="A9" s="1590" t="s">
        <v>1198</v>
      </c>
      <c r="B9" s="1590"/>
      <c r="C9" s="1590" t="s">
        <v>1955</v>
      </c>
      <c r="D9" s="1591">
        <v>50</v>
      </c>
      <c r="E9" s="1592">
        <v>50</v>
      </c>
      <c r="F9" s="1592">
        <v>50</v>
      </c>
      <c r="G9" s="1592"/>
      <c r="H9" s="1592">
        <v>100</v>
      </c>
      <c r="I9" s="1592">
        <v>100</v>
      </c>
      <c r="J9" s="1592">
        <v>100</v>
      </c>
      <c r="K9" s="1592">
        <v>200</v>
      </c>
      <c r="L9" s="1028"/>
      <c r="M9" s="1028"/>
      <c r="P9" s="584"/>
    </row>
    <row r="10" spans="1:16" x14ac:dyDescent="0.2">
      <c r="A10" s="1590" t="s">
        <v>1957</v>
      </c>
      <c r="B10" s="1590"/>
      <c r="C10" s="1590"/>
      <c r="D10" s="1591">
        <v>20</v>
      </c>
      <c r="E10" s="1592"/>
      <c r="F10" s="1592"/>
      <c r="G10" s="1592"/>
      <c r="H10" s="1592"/>
      <c r="I10" s="1592"/>
      <c r="J10" s="1592"/>
      <c r="K10" s="1592">
        <v>100</v>
      </c>
      <c r="L10" s="1028"/>
      <c r="M10" s="1028"/>
      <c r="P10" s="584"/>
    </row>
    <row r="11" spans="1:16" x14ac:dyDescent="0.2">
      <c r="A11" s="1590" t="s">
        <v>1200</v>
      </c>
      <c r="B11" s="1590"/>
      <c r="C11" s="1590" t="s">
        <v>36</v>
      </c>
      <c r="D11" s="1591">
        <v>10</v>
      </c>
      <c r="E11" s="1592">
        <v>50</v>
      </c>
      <c r="F11" s="1592">
        <v>20</v>
      </c>
      <c r="G11" s="1592">
        <v>200</v>
      </c>
      <c r="H11" s="1592">
        <v>100</v>
      </c>
      <c r="I11" s="1592">
        <v>100</v>
      </c>
      <c r="J11" s="1592">
        <v>100</v>
      </c>
      <c r="K11" s="1592"/>
      <c r="L11" s="1028"/>
      <c r="M11" s="1028"/>
      <c r="P11" s="584"/>
    </row>
    <row r="12" spans="1:16" x14ac:dyDescent="0.2">
      <c r="A12" s="1590" t="s">
        <v>1310</v>
      </c>
      <c r="B12" s="1590"/>
      <c r="C12" s="1590"/>
      <c r="D12" s="1591">
        <v>10</v>
      </c>
      <c r="E12" s="1592"/>
      <c r="F12" s="1592"/>
      <c r="G12" s="1592"/>
      <c r="H12" s="1592"/>
      <c r="I12" s="1592">
        <v>100</v>
      </c>
      <c r="J12" s="1592"/>
      <c r="K12" s="1592"/>
      <c r="L12" s="1028"/>
      <c r="M12" s="1028"/>
      <c r="P12" s="584"/>
    </row>
    <row r="13" spans="1:16" ht="12.75" thickBot="1" x14ac:dyDescent="0.25">
      <c r="A13" s="1593" t="s">
        <v>1309</v>
      </c>
      <c r="B13" s="1593"/>
      <c r="C13" s="1593"/>
      <c r="D13" s="1594">
        <v>10</v>
      </c>
      <c r="E13" s="1595"/>
      <c r="F13" s="1595"/>
      <c r="G13" s="1595"/>
      <c r="H13" s="1595"/>
      <c r="I13" s="1595">
        <v>100</v>
      </c>
      <c r="J13" s="1595"/>
      <c r="K13" s="1595"/>
      <c r="L13" s="1028"/>
      <c r="M13" s="1028"/>
      <c r="P13" s="584"/>
    </row>
    <row r="14" spans="1:16" x14ac:dyDescent="0.2">
      <c r="A14" s="1028"/>
      <c r="B14" s="1028"/>
      <c r="C14" s="1028"/>
      <c r="D14" s="1028"/>
      <c r="E14" s="1028"/>
      <c r="F14" s="1028"/>
      <c r="G14" s="1028"/>
      <c r="H14" s="1028"/>
      <c r="I14" s="1028"/>
      <c r="J14" s="1028"/>
      <c r="K14" s="1028"/>
      <c r="L14" s="1028"/>
      <c r="M14" s="1028"/>
      <c r="P14" s="584"/>
    </row>
    <row r="15" spans="1:16" x14ac:dyDescent="0.2">
      <c r="A15" s="1028"/>
      <c r="B15" s="1028"/>
      <c r="C15" s="1028"/>
      <c r="D15" s="1028"/>
      <c r="E15" s="1028"/>
      <c r="F15" s="1028"/>
      <c r="G15" s="1028"/>
      <c r="H15" s="1028"/>
      <c r="I15" s="1028"/>
      <c r="J15" s="1028"/>
      <c r="K15" s="1028"/>
      <c r="L15" s="1028"/>
      <c r="M15" s="1028"/>
      <c r="P15" s="584"/>
    </row>
    <row r="16" spans="1:16" ht="12.75" thickBot="1" x14ac:dyDescent="0.25">
      <c r="A16" s="1028" t="s">
        <v>1975</v>
      </c>
      <c r="B16" s="1028"/>
      <c r="C16" s="1028"/>
      <c r="D16" s="1028"/>
      <c r="E16" s="1028"/>
      <c r="F16" s="1028"/>
      <c r="G16" s="1028"/>
      <c r="H16" s="1028"/>
      <c r="I16" s="1028"/>
      <c r="J16" s="1028"/>
      <c r="K16" s="1028"/>
      <c r="L16" s="1028"/>
      <c r="M16" s="1028"/>
      <c r="P16" s="584"/>
    </row>
    <row r="17" spans="1:16" x14ac:dyDescent="0.2">
      <c r="A17" s="1584" t="s">
        <v>1959</v>
      </c>
      <c r="B17" s="1584"/>
      <c r="C17" s="1584" t="s">
        <v>1151</v>
      </c>
      <c r="D17" s="1584" t="s">
        <v>1997</v>
      </c>
      <c r="E17" s="1584" t="s">
        <v>1954</v>
      </c>
      <c r="F17" s="1584"/>
      <c r="G17" s="1584"/>
      <c r="H17" s="1584"/>
      <c r="I17" s="1584"/>
      <c r="J17" s="1584"/>
      <c r="K17" s="1584"/>
      <c r="L17" s="1028"/>
      <c r="M17" s="1028"/>
      <c r="P17" s="584"/>
    </row>
    <row r="18" spans="1:16" ht="13.5" x14ac:dyDescent="0.2">
      <c r="A18" s="1596"/>
      <c r="B18" s="1596"/>
      <c r="C18" s="1596"/>
      <c r="D18" s="1586"/>
      <c r="E18" s="1589" t="s">
        <v>2241</v>
      </c>
      <c r="F18" s="1589" t="s">
        <v>2242</v>
      </c>
      <c r="G18" s="1589" t="s">
        <v>2243</v>
      </c>
      <c r="H18" s="1589" t="s">
        <v>2244</v>
      </c>
      <c r="I18" s="1589" t="s">
        <v>2245</v>
      </c>
      <c r="J18" s="1589" t="s">
        <v>911</v>
      </c>
      <c r="K18" s="1589" t="s">
        <v>908</v>
      </c>
      <c r="L18" s="1028"/>
      <c r="M18" s="1028"/>
      <c r="P18" s="584"/>
    </row>
    <row r="19" spans="1:16" x14ac:dyDescent="0.2">
      <c r="A19" s="1590" t="s">
        <v>1960</v>
      </c>
      <c r="B19" s="1590"/>
      <c r="C19" s="1590" t="s">
        <v>8</v>
      </c>
      <c r="D19" s="1592">
        <v>5</v>
      </c>
      <c r="E19" s="1592">
        <v>20</v>
      </c>
      <c r="F19" s="1592">
        <v>20</v>
      </c>
      <c r="G19" s="1592">
        <v>200</v>
      </c>
      <c r="H19" s="1592">
        <v>200</v>
      </c>
      <c r="I19" s="1592">
        <v>200</v>
      </c>
      <c r="J19" s="1592">
        <v>500</v>
      </c>
      <c r="K19" s="1592">
        <v>100</v>
      </c>
      <c r="L19" s="1028"/>
      <c r="M19" s="1028"/>
      <c r="P19" s="584"/>
    </row>
    <row r="20" spans="1:16" x14ac:dyDescent="0.2">
      <c r="A20" s="1590" t="s">
        <v>199</v>
      </c>
      <c r="B20" s="1590"/>
      <c r="C20" s="1590" t="s">
        <v>36</v>
      </c>
      <c r="D20" s="1592">
        <v>5</v>
      </c>
      <c r="E20" s="1592">
        <v>20</v>
      </c>
      <c r="F20" s="1592">
        <v>20</v>
      </c>
      <c r="G20" s="1592">
        <v>100</v>
      </c>
      <c r="H20" s="1592">
        <v>50</v>
      </c>
      <c r="I20" s="1592">
        <v>50</v>
      </c>
      <c r="J20" s="1592">
        <v>50</v>
      </c>
      <c r="K20" s="1592">
        <v>100</v>
      </c>
      <c r="L20" s="1028"/>
      <c r="M20" s="1028"/>
      <c r="P20" s="584"/>
    </row>
    <row r="21" spans="1:16" x14ac:dyDescent="0.2">
      <c r="A21" s="1597"/>
      <c r="B21" s="1597"/>
      <c r="C21" s="1590" t="s">
        <v>14</v>
      </c>
      <c r="D21" s="1592">
        <v>5</v>
      </c>
      <c r="E21" s="1592">
        <v>20</v>
      </c>
      <c r="F21" s="1592"/>
      <c r="G21" s="1592">
        <v>200</v>
      </c>
      <c r="H21" s="1592">
        <v>200</v>
      </c>
      <c r="I21" s="1592">
        <v>200</v>
      </c>
      <c r="J21" s="1592">
        <v>500</v>
      </c>
      <c r="K21" s="1592">
        <v>50</v>
      </c>
      <c r="L21" s="1028"/>
      <c r="M21" s="1028"/>
      <c r="P21" s="584"/>
    </row>
    <row r="22" spans="1:16" x14ac:dyDescent="0.2">
      <c r="A22" s="1590" t="s">
        <v>1961</v>
      </c>
      <c r="B22" s="1590"/>
      <c r="C22" s="1590" t="s">
        <v>8</v>
      </c>
      <c r="D22" s="1592">
        <v>5</v>
      </c>
      <c r="E22" s="1592">
        <v>20</v>
      </c>
      <c r="F22" s="1592">
        <v>20</v>
      </c>
      <c r="G22" s="1592"/>
      <c r="H22" s="1592">
        <v>200</v>
      </c>
      <c r="I22" s="1592">
        <v>200</v>
      </c>
      <c r="J22" s="1592">
        <v>500</v>
      </c>
      <c r="K22" s="1592">
        <v>50</v>
      </c>
      <c r="L22" s="1028"/>
      <c r="M22" s="1028"/>
      <c r="P22" s="584"/>
    </row>
    <row r="23" spans="1:16" x14ac:dyDescent="0.2">
      <c r="A23" s="1590" t="s">
        <v>1962</v>
      </c>
      <c r="B23" s="1590"/>
      <c r="C23" s="1590" t="s">
        <v>36</v>
      </c>
      <c r="D23" s="1592">
        <v>5</v>
      </c>
      <c r="E23" s="1592">
        <v>20</v>
      </c>
      <c r="F23" s="1592">
        <v>20</v>
      </c>
      <c r="G23" s="1592"/>
      <c r="H23" s="1592">
        <v>50</v>
      </c>
      <c r="I23" s="1592">
        <v>50</v>
      </c>
      <c r="J23" s="1592">
        <v>50</v>
      </c>
      <c r="K23" s="1592">
        <v>100</v>
      </c>
      <c r="L23" s="1028"/>
      <c r="M23" s="1028"/>
      <c r="P23" s="584"/>
    </row>
    <row r="24" spans="1:16" x14ac:dyDescent="0.2">
      <c r="A24" s="1597"/>
      <c r="B24" s="1597"/>
      <c r="C24" s="1590" t="s">
        <v>14</v>
      </c>
      <c r="D24" s="1592">
        <v>5</v>
      </c>
      <c r="E24" s="1592"/>
      <c r="F24" s="1592"/>
      <c r="G24" s="1592"/>
      <c r="H24" s="1592">
        <v>200</v>
      </c>
      <c r="I24" s="1592">
        <v>200</v>
      </c>
      <c r="J24" s="1592">
        <v>500</v>
      </c>
      <c r="K24" s="1592"/>
      <c r="L24" s="1028"/>
      <c r="M24" s="1028"/>
      <c r="P24" s="584"/>
    </row>
    <row r="25" spans="1:16" x14ac:dyDescent="0.2">
      <c r="A25" s="1590" t="s">
        <v>1963</v>
      </c>
      <c r="B25" s="1590"/>
      <c r="C25" s="1590" t="s">
        <v>8</v>
      </c>
      <c r="D25" s="1592">
        <v>10</v>
      </c>
      <c r="E25" s="1592">
        <v>20</v>
      </c>
      <c r="F25" s="1592">
        <v>20</v>
      </c>
      <c r="G25" s="1592"/>
      <c r="H25" s="1592">
        <v>200</v>
      </c>
      <c r="I25" s="1592">
        <v>200</v>
      </c>
      <c r="J25" s="1592">
        <v>500</v>
      </c>
      <c r="K25" s="1592"/>
      <c r="L25" s="1028"/>
      <c r="M25" s="1028"/>
      <c r="P25" s="584"/>
    </row>
    <row r="26" spans="1:16" x14ac:dyDescent="0.2">
      <c r="A26" s="1590" t="s">
        <v>1964</v>
      </c>
      <c r="B26" s="1590"/>
      <c r="C26" s="1590" t="s">
        <v>36</v>
      </c>
      <c r="D26" s="1592">
        <v>10</v>
      </c>
      <c r="E26" s="1592">
        <v>20</v>
      </c>
      <c r="F26" s="1592">
        <v>20</v>
      </c>
      <c r="G26" s="1592">
        <v>100</v>
      </c>
      <c r="H26" s="1592">
        <v>50</v>
      </c>
      <c r="I26" s="1592">
        <v>50</v>
      </c>
      <c r="J26" s="1592">
        <v>50</v>
      </c>
      <c r="K26" s="1592">
        <v>100</v>
      </c>
      <c r="L26" s="1028"/>
      <c r="M26" s="1028"/>
      <c r="P26" s="584"/>
    </row>
    <row r="27" spans="1:16" x14ac:dyDescent="0.2">
      <c r="A27" s="1597"/>
      <c r="B27" s="1597"/>
      <c r="C27" s="1590" t="s">
        <v>14</v>
      </c>
      <c r="D27" s="1592">
        <v>10</v>
      </c>
      <c r="E27" s="1592"/>
      <c r="F27" s="1592"/>
      <c r="G27" s="1592"/>
      <c r="H27" s="1592">
        <v>200</v>
      </c>
      <c r="I27" s="1592">
        <v>200</v>
      </c>
      <c r="J27" s="1592">
        <v>500</v>
      </c>
      <c r="K27" s="1592"/>
      <c r="L27" s="1028"/>
      <c r="M27" s="1028"/>
      <c r="P27" s="584"/>
    </row>
    <row r="28" spans="1:16" x14ac:dyDescent="0.2">
      <c r="A28" s="1590" t="s">
        <v>1963</v>
      </c>
      <c r="B28" s="1590"/>
      <c r="C28" s="1590" t="s">
        <v>1966</v>
      </c>
      <c r="D28" s="1592">
        <v>5</v>
      </c>
      <c r="E28" s="1592"/>
      <c r="F28" s="1592"/>
      <c r="G28" s="1592"/>
      <c r="H28" s="1592"/>
      <c r="I28" s="1592"/>
      <c r="J28" s="1592"/>
      <c r="K28" s="1592"/>
      <c r="L28" s="1028"/>
      <c r="M28" s="1028"/>
      <c r="P28" s="584"/>
    </row>
    <row r="29" spans="1:16" x14ac:dyDescent="0.2">
      <c r="A29" s="1590" t="s">
        <v>1965</v>
      </c>
      <c r="B29" s="1590"/>
      <c r="C29" s="1590" t="s">
        <v>8</v>
      </c>
      <c r="D29" s="1592">
        <v>5</v>
      </c>
      <c r="E29" s="1592">
        <v>20</v>
      </c>
      <c r="F29" s="1592">
        <v>20</v>
      </c>
      <c r="G29" s="1592"/>
      <c r="H29" s="1592">
        <v>200</v>
      </c>
      <c r="I29" s="1592">
        <v>200</v>
      </c>
      <c r="J29" s="1592">
        <v>500</v>
      </c>
      <c r="K29" s="1592"/>
      <c r="L29" s="1028"/>
      <c r="M29" s="1028"/>
      <c r="P29" s="584"/>
    </row>
    <row r="30" spans="1:16" x14ac:dyDescent="0.2">
      <c r="A30" s="1597"/>
      <c r="B30" s="1597"/>
      <c r="C30" s="1590" t="s">
        <v>36</v>
      </c>
      <c r="D30" s="1592">
        <v>5</v>
      </c>
      <c r="E30" s="1592">
        <v>20</v>
      </c>
      <c r="F30" s="1592">
        <v>20</v>
      </c>
      <c r="G30" s="1592"/>
      <c r="H30" s="1592">
        <v>50</v>
      </c>
      <c r="I30" s="1592">
        <v>50</v>
      </c>
      <c r="J30" s="1592">
        <v>50</v>
      </c>
      <c r="K30" s="1592"/>
      <c r="L30" s="1028"/>
      <c r="M30" s="1028"/>
      <c r="P30" s="584"/>
    </row>
    <row r="31" spans="1:16" x14ac:dyDescent="0.2">
      <c r="A31" s="1597"/>
      <c r="B31" s="1597"/>
      <c r="C31" s="1590" t="s">
        <v>14</v>
      </c>
      <c r="D31" s="1592">
        <v>5</v>
      </c>
      <c r="E31" s="1592"/>
      <c r="F31" s="1592"/>
      <c r="G31" s="1592"/>
      <c r="H31" s="1592">
        <v>200</v>
      </c>
      <c r="I31" s="1592">
        <v>200</v>
      </c>
      <c r="J31" s="1592">
        <v>500</v>
      </c>
      <c r="K31" s="1592"/>
      <c r="L31" s="1028"/>
      <c r="M31" s="1028"/>
      <c r="P31" s="584"/>
    </row>
    <row r="32" spans="1:16" x14ac:dyDescent="0.2">
      <c r="A32" s="1590" t="s">
        <v>1967</v>
      </c>
      <c r="B32" s="1590"/>
      <c r="C32" s="1590" t="s">
        <v>8</v>
      </c>
      <c r="D32" s="1592">
        <v>20</v>
      </c>
      <c r="E32" s="1592">
        <v>200</v>
      </c>
      <c r="F32" s="1592">
        <v>20</v>
      </c>
      <c r="G32" s="1592"/>
      <c r="H32" s="1592">
        <v>500</v>
      </c>
      <c r="I32" s="1592">
        <v>500</v>
      </c>
      <c r="J32" s="1592">
        <v>500</v>
      </c>
      <c r="K32" s="1592">
        <v>500</v>
      </c>
      <c r="L32" s="1028"/>
      <c r="M32" s="1028"/>
      <c r="P32" s="584"/>
    </row>
    <row r="33" spans="1:16" x14ac:dyDescent="0.2">
      <c r="A33" s="1590" t="s">
        <v>1968</v>
      </c>
      <c r="B33" s="1590"/>
      <c r="C33" s="1590" t="s">
        <v>36</v>
      </c>
      <c r="D33" s="1592">
        <v>20</v>
      </c>
      <c r="E33" s="1592">
        <v>100</v>
      </c>
      <c r="F33" s="1592">
        <v>20</v>
      </c>
      <c r="G33" s="1592"/>
      <c r="H33" s="1592">
        <v>500</v>
      </c>
      <c r="I33" s="1592">
        <v>500</v>
      </c>
      <c r="J33" s="1592">
        <v>500</v>
      </c>
      <c r="K33" s="1592"/>
      <c r="L33" s="1028"/>
      <c r="M33" s="1028"/>
      <c r="P33" s="584"/>
    </row>
    <row r="34" spans="1:16" x14ac:dyDescent="0.2">
      <c r="A34" s="1590" t="s">
        <v>1969</v>
      </c>
      <c r="B34" s="1590"/>
      <c r="C34" s="1590" t="s">
        <v>1970</v>
      </c>
      <c r="D34" s="1592"/>
      <c r="E34" s="1592"/>
      <c r="F34" s="1592"/>
      <c r="G34" s="1592"/>
      <c r="H34" s="1592"/>
      <c r="I34" s="1592"/>
      <c r="J34" s="1592"/>
      <c r="K34" s="1592">
        <v>200</v>
      </c>
      <c r="L34" s="1028"/>
      <c r="M34" s="1028"/>
      <c r="P34" s="584"/>
    </row>
    <row r="35" spans="1:16" x14ac:dyDescent="0.2">
      <c r="A35" s="1590"/>
      <c r="B35" s="1590"/>
      <c r="C35" s="1590" t="s">
        <v>1971</v>
      </c>
      <c r="D35" s="1592"/>
      <c r="E35" s="1592"/>
      <c r="F35" s="1592"/>
      <c r="G35" s="1592"/>
      <c r="H35" s="1592"/>
      <c r="I35" s="1592"/>
      <c r="J35" s="1592"/>
      <c r="K35" s="1592">
        <v>500</v>
      </c>
      <c r="L35" s="1028"/>
      <c r="M35" s="1028"/>
      <c r="P35" s="584"/>
    </row>
    <row r="36" spans="1:16" x14ac:dyDescent="0.2">
      <c r="A36" s="1590" t="s">
        <v>1972</v>
      </c>
      <c r="B36" s="1590"/>
      <c r="C36" s="1590" t="s">
        <v>1310</v>
      </c>
      <c r="D36" s="1592"/>
      <c r="E36" s="1592"/>
      <c r="F36" s="1592"/>
      <c r="G36" s="1592"/>
      <c r="H36" s="1592">
        <v>100</v>
      </c>
      <c r="I36" s="1592">
        <v>200</v>
      </c>
      <c r="J36" s="1592"/>
      <c r="K36" s="1592"/>
      <c r="L36" s="1028"/>
      <c r="M36" s="1028"/>
      <c r="P36" s="584"/>
    </row>
    <row r="37" spans="1:16" x14ac:dyDescent="0.2">
      <c r="A37" s="1590" t="s">
        <v>1972</v>
      </c>
      <c r="B37" s="1590"/>
      <c r="C37" s="1590" t="s">
        <v>1309</v>
      </c>
      <c r="D37" s="1592"/>
      <c r="E37" s="1592"/>
      <c r="F37" s="1592"/>
      <c r="G37" s="1592"/>
      <c r="H37" s="1592">
        <v>100</v>
      </c>
      <c r="I37" s="1592">
        <v>200</v>
      </c>
      <c r="J37" s="1592"/>
      <c r="K37" s="1592"/>
      <c r="L37" s="1028"/>
      <c r="M37" s="1028"/>
      <c r="P37" s="584"/>
    </row>
    <row r="38" spans="1:16" x14ac:dyDescent="0.2">
      <c r="A38" s="1590" t="s">
        <v>1973</v>
      </c>
      <c r="B38" s="1590"/>
      <c r="C38" s="1590" t="s">
        <v>1974</v>
      </c>
      <c r="D38" s="1592"/>
      <c r="E38" s="1592"/>
      <c r="F38" s="1592"/>
      <c r="G38" s="1592"/>
      <c r="H38" s="1592">
        <v>200</v>
      </c>
      <c r="I38" s="1592">
        <v>500</v>
      </c>
      <c r="J38" s="1592"/>
      <c r="K38" s="1592"/>
      <c r="L38" s="1028"/>
      <c r="M38" s="1028"/>
      <c r="P38" s="584"/>
    </row>
    <row r="39" spans="1:16" x14ac:dyDescent="0.2">
      <c r="A39" s="1028"/>
      <c r="B39" s="1028"/>
      <c r="C39" s="1028"/>
      <c r="D39" s="1028"/>
      <c r="E39" s="1028"/>
      <c r="F39" s="1028"/>
      <c r="G39" s="1028"/>
      <c r="H39" s="1028"/>
      <c r="I39" s="1028"/>
      <c r="J39" s="1028"/>
      <c r="K39" s="1028"/>
      <c r="L39" s="1028"/>
      <c r="M39" s="1028"/>
      <c r="P39" s="584"/>
    </row>
    <row r="40" spans="1:16" x14ac:dyDescent="0.2">
      <c r="A40" s="1028"/>
      <c r="B40" s="1028"/>
      <c r="C40" s="1028"/>
      <c r="D40" s="1028"/>
      <c r="E40" s="1028"/>
      <c r="F40" s="1028"/>
      <c r="G40" s="1028"/>
      <c r="H40" s="1028"/>
      <c r="I40" s="1028"/>
      <c r="J40" s="1028"/>
      <c r="K40" s="1028"/>
      <c r="L40" s="1028"/>
      <c r="M40" s="1028"/>
      <c r="P40" s="584"/>
    </row>
    <row r="41" spans="1:16" ht="12.75" thickBot="1" x14ac:dyDescent="0.25">
      <c r="A41" s="1028" t="s">
        <v>1979</v>
      </c>
      <c r="B41" s="1028"/>
      <c r="C41" s="1028"/>
      <c r="D41" s="1028"/>
      <c r="E41" s="1028"/>
      <c r="F41" s="1028"/>
      <c r="G41" s="1028"/>
      <c r="H41" s="1028"/>
      <c r="I41" s="1028"/>
      <c r="J41" s="1028"/>
      <c r="K41" s="1028"/>
      <c r="L41" s="1028"/>
      <c r="M41" s="1028"/>
      <c r="P41" s="584"/>
    </row>
    <row r="42" spans="1:16" x14ac:dyDescent="0.2">
      <c r="A42" s="1598" t="s">
        <v>1959</v>
      </c>
      <c r="B42" s="1598" t="s">
        <v>1953</v>
      </c>
      <c r="C42" s="1598" t="s">
        <v>1151</v>
      </c>
      <c r="D42" s="1584" t="s">
        <v>1997</v>
      </c>
      <c r="E42" s="1584" t="s">
        <v>1954</v>
      </c>
      <c r="F42" s="1598"/>
      <c r="G42" s="1598"/>
      <c r="H42" s="1598"/>
      <c r="I42" s="1598"/>
      <c r="J42" s="1598"/>
      <c r="K42" s="1598"/>
      <c r="L42" s="1028"/>
      <c r="M42" s="1028"/>
      <c r="P42" s="584"/>
    </row>
    <row r="43" spans="1:16" ht="13.5" x14ac:dyDescent="0.2">
      <c r="A43" s="1599"/>
      <c r="B43" s="1599"/>
      <c r="C43" s="1599"/>
      <c r="D43" s="1599"/>
      <c r="E43" s="1589" t="s">
        <v>2241</v>
      </c>
      <c r="F43" s="1589" t="s">
        <v>2242</v>
      </c>
      <c r="G43" s="1589" t="s">
        <v>2243</v>
      </c>
      <c r="H43" s="1589" t="s">
        <v>2244</v>
      </c>
      <c r="I43" s="1589" t="s">
        <v>2245</v>
      </c>
      <c r="J43" s="1589" t="s">
        <v>911</v>
      </c>
      <c r="K43" s="1589" t="s">
        <v>908</v>
      </c>
      <c r="L43" s="1028"/>
      <c r="M43" s="1028"/>
      <c r="P43" s="584"/>
    </row>
    <row r="44" spans="1:16" x14ac:dyDescent="0.2">
      <c r="A44" s="1590" t="s">
        <v>38</v>
      </c>
      <c r="B44" s="1590" t="s">
        <v>1976</v>
      </c>
      <c r="C44" s="1590" t="s">
        <v>36</v>
      </c>
      <c r="D44" s="1592">
        <v>5</v>
      </c>
      <c r="E44" s="1592">
        <v>100</v>
      </c>
      <c r="F44" s="1592">
        <v>20</v>
      </c>
      <c r="G44" s="1592" t="s">
        <v>103</v>
      </c>
      <c r="H44" s="1592">
        <v>100</v>
      </c>
      <c r="I44" s="1592">
        <v>100</v>
      </c>
      <c r="J44" s="1592">
        <v>100</v>
      </c>
      <c r="K44" s="1592" t="s">
        <v>103</v>
      </c>
      <c r="L44" s="1028"/>
      <c r="M44" s="1028"/>
      <c r="P44" s="584"/>
    </row>
    <row r="45" spans="1:16" x14ac:dyDescent="0.2">
      <c r="A45" s="1590"/>
      <c r="B45" s="1590" t="s">
        <v>1977</v>
      </c>
      <c r="C45" s="1590" t="s">
        <v>36</v>
      </c>
      <c r="D45" s="1592">
        <v>5</v>
      </c>
      <c r="E45" s="1592">
        <v>100</v>
      </c>
      <c r="F45" s="1592">
        <v>20</v>
      </c>
      <c r="G45" s="1592" t="s">
        <v>103</v>
      </c>
      <c r="H45" s="1592">
        <v>100</v>
      </c>
      <c r="I45" s="1592">
        <v>100</v>
      </c>
      <c r="J45" s="1592">
        <v>100</v>
      </c>
      <c r="K45" s="1592" t="s">
        <v>103</v>
      </c>
      <c r="L45" s="1028"/>
      <c r="M45" s="1028"/>
      <c r="P45" s="584"/>
    </row>
    <row r="46" spans="1:16" ht="12.75" thickBot="1" x14ac:dyDescent="0.25">
      <c r="A46" s="1593"/>
      <c r="B46" s="1593" t="s">
        <v>2011</v>
      </c>
      <c r="C46" s="1593" t="s">
        <v>1978</v>
      </c>
      <c r="D46" s="1595" t="s">
        <v>103</v>
      </c>
      <c r="E46" s="1595" t="s">
        <v>103</v>
      </c>
      <c r="F46" s="1595" t="s">
        <v>103</v>
      </c>
      <c r="G46" s="1595" t="s">
        <v>103</v>
      </c>
      <c r="H46" s="1595"/>
      <c r="I46" s="1595">
        <v>200</v>
      </c>
      <c r="J46" s="1595">
        <v>200</v>
      </c>
      <c r="K46" s="1595" t="s">
        <v>103</v>
      </c>
      <c r="L46" s="1028"/>
      <c r="M46" s="1028"/>
      <c r="P46" s="584"/>
    </row>
    <row r="47" spans="1:16" x14ac:dyDescent="0.2">
      <c r="A47" s="584"/>
      <c r="B47" s="584"/>
      <c r="C47" s="584"/>
      <c r="D47" s="584"/>
      <c r="E47" s="584"/>
      <c r="F47" s="584"/>
      <c r="G47" s="584"/>
      <c r="H47" s="584"/>
      <c r="I47" s="584"/>
      <c r="J47" s="584"/>
      <c r="K47" s="584"/>
      <c r="L47" s="584"/>
      <c r="M47" s="584"/>
      <c r="P47" s="584"/>
    </row>
    <row r="48" spans="1:16" s="5" customFormat="1" x14ac:dyDescent="0.2">
      <c r="A48" s="584"/>
      <c r="B48" s="584"/>
      <c r="C48" s="584"/>
      <c r="D48" s="584"/>
      <c r="E48" s="584"/>
      <c r="F48" s="584"/>
      <c r="G48" s="584"/>
      <c r="H48" s="584"/>
      <c r="I48" s="584"/>
      <c r="J48" s="584"/>
      <c r="K48" s="584"/>
      <c r="L48" s="584"/>
      <c r="M48" s="584"/>
      <c r="P48" s="584"/>
    </row>
    <row r="49" spans="1:16" ht="12.75" thickBot="1" x14ac:dyDescent="0.25">
      <c r="A49" s="584" t="s">
        <v>1980</v>
      </c>
      <c r="B49" s="584"/>
      <c r="C49" s="584"/>
      <c r="D49" s="584"/>
      <c r="E49" s="584"/>
      <c r="F49" s="584"/>
      <c r="G49" s="584"/>
      <c r="H49" s="584"/>
      <c r="I49" s="584"/>
      <c r="J49" s="584"/>
      <c r="K49" s="584"/>
      <c r="L49" s="584"/>
      <c r="M49" s="584"/>
      <c r="P49" s="584"/>
    </row>
    <row r="50" spans="1:16" x14ac:dyDescent="0.2">
      <c r="A50" s="1086" t="s">
        <v>1959</v>
      </c>
      <c r="B50" s="1087" t="s">
        <v>1953</v>
      </c>
      <c r="C50" s="1087" t="s">
        <v>1151</v>
      </c>
      <c r="D50" s="1082" t="s">
        <v>1997</v>
      </c>
      <c r="E50" s="1082" t="s">
        <v>1954</v>
      </c>
      <c r="F50" s="1087"/>
      <c r="G50" s="1087"/>
      <c r="H50" s="1087"/>
      <c r="I50" s="1087"/>
      <c r="J50" s="1087"/>
      <c r="K50" s="1087"/>
      <c r="L50" s="584"/>
      <c r="M50" s="584"/>
      <c r="P50" s="584"/>
    </row>
    <row r="51" spans="1:16" ht="13.5" x14ac:dyDescent="0.2">
      <c r="A51" s="1088"/>
      <c r="B51" s="1089"/>
      <c r="C51" s="1089"/>
      <c r="D51" s="1091"/>
      <c r="E51" s="1092" t="s">
        <v>2006</v>
      </c>
      <c r="F51" s="1092" t="s">
        <v>2007</v>
      </c>
      <c r="G51" s="1092" t="s">
        <v>2008</v>
      </c>
      <c r="H51" s="1092" t="s">
        <v>2009</v>
      </c>
      <c r="I51" s="1092" t="s">
        <v>2010</v>
      </c>
      <c r="J51" s="1092" t="s">
        <v>911</v>
      </c>
      <c r="K51" s="1092" t="s">
        <v>908</v>
      </c>
      <c r="L51" s="584"/>
      <c r="M51" s="584"/>
      <c r="P51" s="584"/>
    </row>
    <row r="52" spans="1:16" x14ac:dyDescent="0.2">
      <c r="A52" s="1077" t="s">
        <v>1981</v>
      </c>
      <c r="B52" s="1077" t="s">
        <v>1982</v>
      </c>
      <c r="C52" s="1077" t="s">
        <v>1133</v>
      </c>
      <c r="D52" s="1084">
        <v>20</v>
      </c>
      <c r="E52" s="1084">
        <v>50</v>
      </c>
      <c r="F52" s="1084">
        <v>50</v>
      </c>
      <c r="G52" s="1084">
        <v>500</v>
      </c>
      <c r="H52" s="1084">
        <v>50</v>
      </c>
      <c r="I52" s="1084">
        <v>50</v>
      </c>
      <c r="J52" s="1084">
        <v>200</v>
      </c>
      <c r="K52" s="1084">
        <v>200</v>
      </c>
      <c r="L52" s="584"/>
      <c r="M52" s="584"/>
      <c r="P52" s="584"/>
    </row>
    <row r="53" spans="1:16" x14ac:dyDescent="0.2">
      <c r="A53" s="1077" t="s">
        <v>1981</v>
      </c>
      <c r="B53" s="1077" t="s">
        <v>1982</v>
      </c>
      <c r="C53" s="1077" t="s">
        <v>1134</v>
      </c>
      <c r="D53" s="1084">
        <v>20</v>
      </c>
      <c r="E53" s="1084">
        <v>50</v>
      </c>
      <c r="F53" s="1084">
        <v>50</v>
      </c>
      <c r="G53" s="1084">
        <v>500</v>
      </c>
      <c r="H53" s="1084">
        <v>50</v>
      </c>
      <c r="I53" s="1084">
        <v>50</v>
      </c>
      <c r="J53" s="1084">
        <v>200</v>
      </c>
      <c r="K53" s="1084">
        <v>200</v>
      </c>
      <c r="L53" s="584"/>
      <c r="M53" s="584"/>
      <c r="P53" s="584"/>
    </row>
    <row r="54" spans="1:16" x14ac:dyDescent="0.2">
      <c r="A54" s="1077" t="s">
        <v>1981</v>
      </c>
      <c r="B54" s="1077" t="s">
        <v>1983</v>
      </c>
      <c r="C54" s="1077" t="s">
        <v>1133</v>
      </c>
      <c r="D54" s="1084">
        <v>20</v>
      </c>
      <c r="E54" s="1084">
        <v>50</v>
      </c>
      <c r="F54" s="1084">
        <v>50</v>
      </c>
      <c r="G54" s="1084">
        <v>500</v>
      </c>
      <c r="H54" s="1084">
        <v>50</v>
      </c>
      <c r="I54" s="1084">
        <v>50</v>
      </c>
      <c r="J54" s="1084">
        <v>200</v>
      </c>
      <c r="K54" s="1084">
        <v>200</v>
      </c>
      <c r="L54" s="584"/>
      <c r="M54" s="584"/>
      <c r="P54" s="584"/>
    </row>
    <row r="55" spans="1:16" x14ac:dyDescent="0.2">
      <c r="A55" s="1077" t="s">
        <v>1981</v>
      </c>
      <c r="B55" s="1077" t="s">
        <v>1983</v>
      </c>
      <c r="C55" s="1077" t="s">
        <v>1984</v>
      </c>
      <c r="D55" s="1084">
        <v>50</v>
      </c>
      <c r="E55" s="1084">
        <v>100</v>
      </c>
      <c r="F55" s="1084">
        <v>100</v>
      </c>
      <c r="G55" s="1084" t="s">
        <v>103</v>
      </c>
      <c r="H55" s="1084" t="s">
        <v>103</v>
      </c>
      <c r="I55" s="1084">
        <v>100</v>
      </c>
      <c r="J55" s="1084">
        <v>200</v>
      </c>
      <c r="K55" s="1084" t="s">
        <v>103</v>
      </c>
      <c r="L55" s="584"/>
      <c r="M55" s="584"/>
      <c r="P55" s="584"/>
    </row>
    <row r="56" spans="1:16" x14ac:dyDescent="0.2">
      <c r="A56" s="1077" t="s">
        <v>1981</v>
      </c>
      <c r="B56" s="1077" t="s">
        <v>1983</v>
      </c>
      <c r="C56" s="1077" t="s">
        <v>1134</v>
      </c>
      <c r="D56" s="1084">
        <v>20</v>
      </c>
      <c r="E56" s="1084">
        <v>50</v>
      </c>
      <c r="F56" s="1084">
        <v>50</v>
      </c>
      <c r="G56" s="1084">
        <v>500</v>
      </c>
      <c r="H56" s="1084">
        <v>50</v>
      </c>
      <c r="I56" s="1084">
        <v>50</v>
      </c>
      <c r="J56" s="1084">
        <v>200</v>
      </c>
      <c r="K56" s="1084">
        <v>200</v>
      </c>
      <c r="L56" s="584"/>
      <c r="M56" s="584"/>
      <c r="P56" s="584"/>
    </row>
    <row r="57" spans="1:16" x14ac:dyDescent="0.2">
      <c r="A57" s="1077" t="s">
        <v>1981</v>
      </c>
      <c r="B57" s="1077" t="s">
        <v>1985</v>
      </c>
      <c r="C57" s="1083"/>
      <c r="D57" s="1084">
        <v>50</v>
      </c>
      <c r="E57" s="1084">
        <v>50</v>
      </c>
      <c r="F57" s="1084">
        <v>50</v>
      </c>
      <c r="G57" s="1084">
        <v>500</v>
      </c>
      <c r="H57" s="1084">
        <v>50</v>
      </c>
      <c r="I57" s="1084">
        <v>50</v>
      </c>
      <c r="J57" s="1084">
        <v>200</v>
      </c>
      <c r="K57" s="1084">
        <v>200</v>
      </c>
      <c r="L57" s="584"/>
      <c r="M57" s="584"/>
      <c r="P57" s="584"/>
    </row>
    <row r="58" spans="1:16" x14ac:dyDescent="0.2">
      <c r="A58" s="1077" t="s">
        <v>1981</v>
      </c>
      <c r="B58" s="1077" t="s">
        <v>1986</v>
      </c>
      <c r="C58" s="1077" t="s">
        <v>1133</v>
      </c>
      <c r="D58" s="1084">
        <v>20</v>
      </c>
      <c r="E58" s="1084">
        <v>50</v>
      </c>
      <c r="F58" s="1084">
        <v>50</v>
      </c>
      <c r="G58" s="1084">
        <v>500</v>
      </c>
      <c r="H58" s="1084">
        <v>50</v>
      </c>
      <c r="I58" s="1084">
        <v>50</v>
      </c>
      <c r="J58" s="1084">
        <v>200</v>
      </c>
      <c r="K58" s="1084">
        <v>200</v>
      </c>
      <c r="L58" s="584"/>
      <c r="M58" s="584"/>
      <c r="P58" s="584"/>
    </row>
    <row r="59" spans="1:16" x14ac:dyDescent="0.2">
      <c r="A59" s="1077" t="s">
        <v>1981</v>
      </c>
      <c r="B59" s="1077" t="s">
        <v>1986</v>
      </c>
      <c r="C59" s="1077" t="s">
        <v>1984</v>
      </c>
      <c r="D59" s="1084">
        <v>50</v>
      </c>
      <c r="E59" s="1084">
        <v>100</v>
      </c>
      <c r="F59" s="1084">
        <v>100</v>
      </c>
      <c r="G59" s="1084" t="s">
        <v>103</v>
      </c>
      <c r="H59" s="1084" t="s">
        <v>103</v>
      </c>
      <c r="I59" s="1084">
        <v>100</v>
      </c>
      <c r="J59" s="1084">
        <v>200</v>
      </c>
      <c r="K59" s="1084" t="s">
        <v>103</v>
      </c>
      <c r="L59" s="584"/>
      <c r="M59" s="584"/>
      <c r="P59" s="584"/>
    </row>
    <row r="60" spans="1:16" x14ac:dyDescent="0.2">
      <c r="A60" s="1077" t="s">
        <v>1981</v>
      </c>
      <c r="B60" s="1077" t="s">
        <v>1986</v>
      </c>
      <c r="C60" s="1077" t="s">
        <v>1134</v>
      </c>
      <c r="D60" s="1084">
        <v>20</v>
      </c>
      <c r="E60" s="1084">
        <v>50</v>
      </c>
      <c r="F60" s="1084">
        <v>50</v>
      </c>
      <c r="G60" s="1084">
        <v>500</v>
      </c>
      <c r="H60" s="1084">
        <v>50</v>
      </c>
      <c r="I60" s="1084">
        <v>50</v>
      </c>
      <c r="J60" s="1084">
        <v>200</v>
      </c>
      <c r="K60" s="1084">
        <v>200</v>
      </c>
      <c r="L60" s="584"/>
      <c r="M60" s="584"/>
      <c r="P60" s="584"/>
    </row>
    <row r="61" spans="1:16" x14ac:dyDescent="0.2">
      <c r="A61" s="1077" t="s">
        <v>1987</v>
      </c>
      <c r="B61" s="1077" t="s">
        <v>1988</v>
      </c>
      <c r="C61" s="1077" t="s">
        <v>36</v>
      </c>
      <c r="D61" s="1084">
        <v>50</v>
      </c>
      <c r="E61" s="1084">
        <v>35</v>
      </c>
      <c r="F61" s="1084">
        <v>20</v>
      </c>
      <c r="G61" s="1084">
        <v>500</v>
      </c>
      <c r="H61" s="1084">
        <v>50</v>
      </c>
      <c r="I61" s="1084">
        <v>50</v>
      </c>
      <c r="J61" s="1084">
        <v>50</v>
      </c>
      <c r="K61" s="1084">
        <v>100</v>
      </c>
      <c r="L61" s="584"/>
      <c r="M61" s="584"/>
      <c r="P61" s="584"/>
    </row>
    <row r="62" spans="1:16" x14ac:dyDescent="0.2">
      <c r="A62" s="1077" t="s">
        <v>1989</v>
      </c>
      <c r="B62" s="1077" t="s">
        <v>1990</v>
      </c>
      <c r="C62" s="1077" t="s">
        <v>36</v>
      </c>
      <c r="D62" s="1084">
        <v>50</v>
      </c>
      <c r="E62" s="1084">
        <v>35</v>
      </c>
      <c r="F62" s="1084">
        <v>20</v>
      </c>
      <c r="G62" s="1084">
        <v>500</v>
      </c>
      <c r="H62" s="1084">
        <v>50</v>
      </c>
      <c r="I62" s="1084">
        <v>50</v>
      </c>
      <c r="J62" s="1084">
        <v>50</v>
      </c>
      <c r="K62" s="1084">
        <v>100</v>
      </c>
      <c r="L62" s="584"/>
      <c r="M62" s="584"/>
      <c r="P62" s="584"/>
    </row>
    <row r="63" spans="1:16" x14ac:dyDescent="0.2">
      <c r="A63" s="1077" t="s">
        <v>1989</v>
      </c>
      <c r="B63" s="1077" t="s">
        <v>1991</v>
      </c>
      <c r="C63" s="1077" t="s">
        <v>36</v>
      </c>
      <c r="D63" s="1084">
        <v>100</v>
      </c>
      <c r="E63" s="1084">
        <v>50</v>
      </c>
      <c r="F63" s="1084">
        <v>20</v>
      </c>
      <c r="G63" s="1084">
        <v>500</v>
      </c>
      <c r="H63" s="1084">
        <v>100</v>
      </c>
      <c r="I63" s="1084">
        <v>100</v>
      </c>
      <c r="J63" s="1084">
        <v>100</v>
      </c>
      <c r="K63" s="1084">
        <v>200</v>
      </c>
      <c r="L63" s="584"/>
      <c r="M63" s="584"/>
      <c r="P63" s="584"/>
    </row>
    <row r="64" spans="1:16" x14ac:dyDescent="0.2">
      <c r="A64" s="1077" t="s">
        <v>41</v>
      </c>
      <c r="B64" s="1077" t="s">
        <v>1992</v>
      </c>
      <c r="C64" s="1077" t="s">
        <v>8</v>
      </c>
      <c r="D64" s="1084">
        <v>200</v>
      </c>
      <c r="E64" s="1084">
        <v>50</v>
      </c>
      <c r="F64" s="1084">
        <v>20</v>
      </c>
      <c r="G64" s="1084">
        <v>100</v>
      </c>
      <c r="H64" s="1084">
        <v>100</v>
      </c>
      <c r="I64" s="1084">
        <v>100</v>
      </c>
      <c r="J64" s="1084">
        <v>100</v>
      </c>
      <c r="K64" s="1084">
        <v>50</v>
      </c>
      <c r="L64" s="584"/>
      <c r="M64" s="584"/>
      <c r="P64" s="584"/>
    </row>
    <row r="65" spans="1:16" x14ac:dyDescent="0.2">
      <c r="A65" s="1077" t="s">
        <v>41</v>
      </c>
      <c r="B65" s="1077" t="s">
        <v>1992</v>
      </c>
      <c r="C65" s="1077" t="s">
        <v>36</v>
      </c>
      <c r="D65" s="1084">
        <v>200</v>
      </c>
      <c r="E65" s="1084">
        <v>200</v>
      </c>
      <c r="F65" s="1084">
        <v>20</v>
      </c>
      <c r="G65" s="1084">
        <v>100</v>
      </c>
      <c r="H65" s="1084">
        <v>100</v>
      </c>
      <c r="I65" s="1084">
        <v>100</v>
      </c>
      <c r="J65" s="1084">
        <v>100</v>
      </c>
      <c r="K65" s="1084">
        <v>100</v>
      </c>
      <c r="L65" s="584"/>
      <c r="M65" s="584"/>
      <c r="P65" s="584"/>
    </row>
    <row r="66" spans="1:16" x14ac:dyDescent="0.2">
      <c r="A66" s="1077" t="s">
        <v>41</v>
      </c>
      <c r="B66" s="1077" t="s">
        <v>1993</v>
      </c>
      <c r="C66" s="1083"/>
      <c r="D66" s="1084">
        <v>100</v>
      </c>
      <c r="E66" s="1084" t="s">
        <v>103</v>
      </c>
      <c r="F66" s="1084" t="s">
        <v>103</v>
      </c>
      <c r="G66" s="1085"/>
      <c r="H66" s="1084" t="s">
        <v>103</v>
      </c>
      <c r="I66" s="1084" t="s">
        <v>103</v>
      </c>
      <c r="J66" s="1084" t="s">
        <v>103</v>
      </c>
      <c r="K66" s="1084">
        <v>200</v>
      </c>
      <c r="L66" s="584"/>
      <c r="M66" s="584"/>
      <c r="P66" s="584"/>
    </row>
    <row r="67" spans="1:16" ht="12.75" thickBot="1" x14ac:dyDescent="0.25">
      <c r="A67" s="1078" t="s">
        <v>1994</v>
      </c>
      <c r="B67" s="1078" t="s">
        <v>1995</v>
      </c>
      <c r="C67" s="1079"/>
      <c r="D67" s="1090">
        <v>100</v>
      </c>
      <c r="E67" s="1090" t="s">
        <v>103</v>
      </c>
      <c r="F67" s="1090" t="s">
        <v>103</v>
      </c>
      <c r="G67" s="1090" t="s">
        <v>103</v>
      </c>
      <c r="H67" s="1090" t="s">
        <v>103</v>
      </c>
      <c r="I67" s="1090" t="s">
        <v>103</v>
      </c>
      <c r="J67" s="1090" t="s">
        <v>103</v>
      </c>
      <c r="K67" s="1090">
        <v>250</v>
      </c>
      <c r="L67" s="584"/>
      <c r="M67" s="584"/>
      <c r="P67" s="584"/>
    </row>
    <row r="68" spans="1:16" x14ac:dyDescent="0.2">
      <c r="A68" s="1080"/>
      <c r="B68" s="1080"/>
      <c r="C68" s="1080"/>
      <c r="D68" s="1080"/>
      <c r="E68" s="1080"/>
      <c r="F68" s="1080"/>
      <c r="G68" s="1080"/>
      <c r="H68" s="1080"/>
      <c r="I68" s="1080"/>
      <c r="J68" s="1080"/>
      <c r="K68" s="1080"/>
      <c r="L68" s="584"/>
      <c r="M68" s="584"/>
      <c r="P68" s="584"/>
    </row>
    <row r="69" spans="1:16" x14ac:dyDescent="0.2">
      <c r="A69" s="1081"/>
      <c r="B69" s="1080"/>
      <c r="C69" s="1080"/>
      <c r="D69" s="1080"/>
      <c r="E69" s="1080"/>
      <c r="F69" s="1080"/>
      <c r="G69" s="1080"/>
      <c r="H69" s="1080"/>
      <c r="I69" s="1080"/>
      <c r="J69" s="1080"/>
      <c r="K69" s="1080"/>
      <c r="L69" s="584"/>
      <c r="M69" s="584"/>
      <c r="P69" s="584"/>
    </row>
    <row r="70" spans="1:16" ht="12.75" thickBot="1" x14ac:dyDescent="0.25">
      <c r="A70" s="584" t="s">
        <v>2003</v>
      </c>
      <c r="B70" s="584"/>
      <c r="C70" s="584"/>
      <c r="D70" s="584"/>
      <c r="E70" s="584"/>
      <c r="F70" s="584"/>
      <c r="G70" s="584"/>
      <c r="H70" s="584"/>
      <c r="I70" s="584"/>
      <c r="J70" s="584"/>
      <c r="K70" s="584"/>
      <c r="L70" s="584"/>
      <c r="M70" s="584"/>
      <c r="P70" s="584"/>
    </row>
    <row r="71" spans="1:16" x14ac:dyDescent="0.2">
      <c r="A71" s="1086" t="s">
        <v>1959</v>
      </c>
      <c r="B71" s="1087" t="s">
        <v>1996</v>
      </c>
      <c r="C71" s="1087" t="s">
        <v>1151</v>
      </c>
      <c r="D71" s="1082" t="s">
        <v>1997</v>
      </c>
      <c r="E71" s="1082" t="s">
        <v>1954</v>
      </c>
      <c r="F71" s="1087"/>
      <c r="G71" s="1087"/>
      <c r="H71" s="1087"/>
      <c r="I71" s="1087"/>
      <c r="J71" s="1087"/>
      <c r="K71" s="1087"/>
      <c r="L71" s="584"/>
      <c r="M71" s="584"/>
      <c r="P71" s="584"/>
    </row>
    <row r="72" spans="1:16" ht="13.5" x14ac:dyDescent="0.2">
      <c r="A72" s="1088"/>
      <c r="B72" s="1089"/>
      <c r="C72" s="1089"/>
      <c r="D72" s="1089"/>
      <c r="E72" s="1092" t="s">
        <v>2006</v>
      </c>
      <c r="F72" s="1092" t="s">
        <v>2007</v>
      </c>
      <c r="G72" s="1092" t="s">
        <v>2008</v>
      </c>
      <c r="H72" s="1092" t="s">
        <v>2009</v>
      </c>
      <c r="I72" s="1092" t="s">
        <v>2010</v>
      </c>
      <c r="J72" s="1092" t="s">
        <v>911</v>
      </c>
      <c r="K72" s="1092" t="s">
        <v>908</v>
      </c>
      <c r="L72" s="584"/>
      <c r="M72" s="584"/>
      <c r="P72" s="584"/>
    </row>
    <row r="73" spans="1:16" x14ac:dyDescent="0.2">
      <c r="A73" s="1077" t="s">
        <v>25</v>
      </c>
      <c r="B73" s="1077" t="s">
        <v>1998</v>
      </c>
      <c r="C73" s="1077" t="s">
        <v>8</v>
      </c>
      <c r="D73" s="1084">
        <v>100</v>
      </c>
      <c r="E73" s="1084">
        <v>50</v>
      </c>
      <c r="F73" s="1084">
        <v>20</v>
      </c>
      <c r="G73" s="1084">
        <v>200</v>
      </c>
      <c r="H73" s="1084">
        <v>100</v>
      </c>
      <c r="I73" s="1084">
        <v>100</v>
      </c>
      <c r="J73" s="1084">
        <v>100</v>
      </c>
      <c r="K73" s="1084">
        <v>100</v>
      </c>
      <c r="L73" s="584"/>
      <c r="M73" s="584"/>
      <c r="P73" s="584"/>
    </row>
    <row r="74" spans="1:16" x14ac:dyDescent="0.2">
      <c r="A74" s="1077" t="s">
        <v>25</v>
      </c>
      <c r="B74" s="1077" t="s">
        <v>1998</v>
      </c>
      <c r="C74" s="1077" t="s">
        <v>36</v>
      </c>
      <c r="D74" s="1084">
        <v>50</v>
      </c>
      <c r="E74" s="1084">
        <v>50</v>
      </c>
      <c r="F74" s="1084">
        <v>20</v>
      </c>
      <c r="G74" s="1084">
        <v>200</v>
      </c>
      <c r="H74" s="1084">
        <v>100</v>
      </c>
      <c r="I74" s="1084">
        <v>100</v>
      </c>
      <c r="J74" s="1084">
        <v>100</v>
      </c>
      <c r="K74" s="1084">
        <v>100</v>
      </c>
      <c r="L74" s="584"/>
      <c r="M74" s="584"/>
      <c r="P74" s="584"/>
    </row>
    <row r="75" spans="1:16" x14ac:dyDescent="0.2">
      <c r="A75" s="1077" t="s">
        <v>25</v>
      </c>
      <c r="B75" s="1077" t="s">
        <v>1999</v>
      </c>
      <c r="C75" s="1077" t="s">
        <v>36</v>
      </c>
      <c r="D75" s="1084">
        <v>50</v>
      </c>
      <c r="E75" s="1084">
        <v>50</v>
      </c>
      <c r="F75" s="1084">
        <v>20</v>
      </c>
      <c r="G75" s="1084">
        <v>200</v>
      </c>
      <c r="H75" s="1084">
        <v>100</v>
      </c>
      <c r="I75" s="1084">
        <v>100</v>
      </c>
      <c r="J75" s="1084">
        <v>100</v>
      </c>
      <c r="K75" s="1084">
        <v>100</v>
      </c>
      <c r="L75" s="584"/>
      <c r="M75" s="584"/>
      <c r="P75" s="584"/>
    </row>
    <row r="76" spans="1:16" x14ac:dyDescent="0.2">
      <c r="A76" s="1077" t="s">
        <v>25</v>
      </c>
      <c r="B76" s="1077" t="s">
        <v>1999</v>
      </c>
      <c r="C76" s="1077" t="s">
        <v>14</v>
      </c>
      <c r="D76" s="1084">
        <v>50</v>
      </c>
      <c r="E76" s="1084">
        <v>50</v>
      </c>
      <c r="F76" s="1084">
        <v>20</v>
      </c>
      <c r="G76" s="1084">
        <v>200</v>
      </c>
      <c r="H76" s="1084">
        <v>100</v>
      </c>
      <c r="I76" s="1084">
        <v>100</v>
      </c>
      <c r="J76" s="1084">
        <v>100</v>
      </c>
      <c r="K76" s="1084">
        <v>100</v>
      </c>
      <c r="L76" s="584"/>
      <c r="M76" s="584"/>
      <c r="P76" s="584"/>
    </row>
    <row r="77" spans="1:16" x14ac:dyDescent="0.2">
      <c r="A77" s="1077" t="s">
        <v>32</v>
      </c>
      <c r="B77" s="1077" t="s">
        <v>2000</v>
      </c>
      <c r="C77" s="1077" t="s">
        <v>8</v>
      </c>
      <c r="D77" s="1084">
        <v>100</v>
      </c>
      <c r="E77" s="1084">
        <v>50</v>
      </c>
      <c r="F77" s="1084">
        <v>20</v>
      </c>
      <c r="G77" s="1084">
        <v>200</v>
      </c>
      <c r="H77" s="1084">
        <v>100</v>
      </c>
      <c r="I77" s="1084">
        <v>100</v>
      </c>
      <c r="J77" s="1084">
        <v>100</v>
      </c>
      <c r="K77" s="1084">
        <v>100</v>
      </c>
      <c r="L77" s="584"/>
      <c r="M77" s="584"/>
      <c r="P77" s="584"/>
    </row>
    <row r="78" spans="1:16" x14ac:dyDescent="0.2">
      <c r="A78" s="1077" t="s">
        <v>32</v>
      </c>
      <c r="B78" s="1077" t="s">
        <v>2000</v>
      </c>
      <c r="C78" s="1077" t="s">
        <v>36</v>
      </c>
      <c r="D78" s="1084">
        <v>50</v>
      </c>
      <c r="E78" s="1084">
        <v>50</v>
      </c>
      <c r="F78" s="1084">
        <v>20</v>
      </c>
      <c r="G78" s="1084">
        <v>200</v>
      </c>
      <c r="H78" s="1084">
        <v>100</v>
      </c>
      <c r="I78" s="1084">
        <v>100</v>
      </c>
      <c r="J78" s="1084">
        <v>100</v>
      </c>
      <c r="K78" s="1084">
        <v>100</v>
      </c>
      <c r="L78" s="584"/>
      <c r="M78" s="584"/>
      <c r="P78" s="584"/>
    </row>
    <row r="79" spans="1:16" x14ac:dyDescent="0.2">
      <c r="A79" s="1077" t="s">
        <v>32</v>
      </c>
      <c r="B79" s="1077" t="s">
        <v>2001</v>
      </c>
      <c r="C79" s="1077" t="s">
        <v>36</v>
      </c>
      <c r="D79" s="1084">
        <v>50</v>
      </c>
      <c r="E79" s="1084">
        <v>50</v>
      </c>
      <c r="F79" s="1084">
        <v>20</v>
      </c>
      <c r="G79" s="1084">
        <v>200</v>
      </c>
      <c r="H79" s="1084">
        <v>100</v>
      </c>
      <c r="I79" s="1084">
        <v>100</v>
      </c>
      <c r="J79" s="1084">
        <v>100</v>
      </c>
      <c r="K79" s="1084">
        <v>100</v>
      </c>
      <c r="L79" s="584"/>
      <c r="M79" s="584"/>
      <c r="P79" s="584"/>
    </row>
    <row r="80" spans="1:16" x14ac:dyDescent="0.2">
      <c r="A80" s="1077" t="s">
        <v>30</v>
      </c>
      <c r="B80" s="1077" t="s">
        <v>2002</v>
      </c>
      <c r="C80" s="1077" t="s">
        <v>8</v>
      </c>
      <c r="D80" s="1084">
        <v>100</v>
      </c>
      <c r="E80" s="1084">
        <v>100</v>
      </c>
      <c r="F80" s="1084">
        <v>20</v>
      </c>
      <c r="G80" s="1084">
        <v>200</v>
      </c>
      <c r="H80" s="1084">
        <v>200</v>
      </c>
      <c r="I80" s="1084">
        <v>200</v>
      </c>
      <c r="J80" s="1084">
        <v>200</v>
      </c>
      <c r="K80" s="1084">
        <v>200</v>
      </c>
      <c r="L80" s="584"/>
      <c r="M80" s="584"/>
      <c r="P80" s="584"/>
    </row>
    <row r="81" spans="1:16" x14ac:dyDescent="0.2">
      <c r="A81" s="1077" t="s">
        <v>21</v>
      </c>
      <c r="B81" s="1077" t="s">
        <v>1330</v>
      </c>
      <c r="C81" s="1077" t="s">
        <v>8</v>
      </c>
      <c r="D81" s="1084">
        <v>200</v>
      </c>
      <c r="E81" s="1084">
        <v>100</v>
      </c>
      <c r="F81" s="1084">
        <v>20</v>
      </c>
      <c r="G81" s="1084">
        <v>200</v>
      </c>
      <c r="H81" s="1084">
        <v>200</v>
      </c>
      <c r="I81" s="1084">
        <v>200</v>
      </c>
      <c r="J81" s="1084">
        <v>200</v>
      </c>
      <c r="K81" s="1084">
        <v>200</v>
      </c>
      <c r="L81" s="584"/>
      <c r="M81" s="584"/>
      <c r="P81" s="584"/>
    </row>
    <row r="82" spans="1:16" ht="12.75" thickBot="1" x14ac:dyDescent="0.25">
      <c r="A82" s="1078" t="s">
        <v>21</v>
      </c>
      <c r="B82" s="1078" t="s">
        <v>1330</v>
      </c>
      <c r="C82" s="1078" t="s">
        <v>36</v>
      </c>
      <c r="D82" s="1090">
        <v>35</v>
      </c>
      <c r="E82" s="1090">
        <v>50</v>
      </c>
      <c r="F82" s="1090">
        <v>20</v>
      </c>
      <c r="G82" s="1090">
        <v>200</v>
      </c>
      <c r="H82" s="1090">
        <v>100</v>
      </c>
      <c r="I82" s="1090">
        <v>100</v>
      </c>
      <c r="J82" s="1090">
        <v>100</v>
      </c>
      <c r="K82" s="1090">
        <v>100</v>
      </c>
      <c r="L82" s="584"/>
      <c r="M82" s="584"/>
      <c r="P82" s="584"/>
    </row>
    <row r="83" spans="1:16" x14ac:dyDescent="0.2">
      <c r="A83" s="584"/>
      <c r="B83" s="584"/>
      <c r="C83" s="584"/>
      <c r="D83" s="584"/>
      <c r="E83" s="584"/>
      <c r="F83" s="584"/>
      <c r="G83" s="584"/>
      <c r="H83" s="584"/>
      <c r="I83" s="584"/>
      <c r="J83" s="584"/>
      <c r="K83" s="584"/>
      <c r="L83" s="584"/>
      <c r="M83" s="584"/>
      <c r="P83" s="584"/>
    </row>
    <row r="84" spans="1:16" s="5" customFormat="1" x14ac:dyDescent="0.2">
      <c r="A84" s="584"/>
      <c r="B84" s="584"/>
      <c r="C84" s="584"/>
      <c r="D84" s="584"/>
      <c r="E84" s="584"/>
      <c r="F84" s="584"/>
      <c r="G84" s="584"/>
      <c r="H84" s="584"/>
      <c r="I84" s="584"/>
      <c r="J84" s="584"/>
      <c r="K84" s="584"/>
      <c r="L84" s="584"/>
      <c r="M84" s="584"/>
      <c r="P84" s="584"/>
    </row>
    <row r="85" spans="1:16" ht="12.75" thickBot="1" x14ac:dyDescent="0.25">
      <c r="A85" s="584" t="s">
        <v>2004</v>
      </c>
      <c r="B85" s="584"/>
      <c r="C85" s="584"/>
      <c r="D85" s="584"/>
      <c r="E85" s="584"/>
      <c r="F85" s="584"/>
      <c r="G85" s="584"/>
      <c r="H85" s="584"/>
      <c r="I85" s="584"/>
      <c r="J85" s="584"/>
      <c r="K85" s="584"/>
      <c r="L85" s="584"/>
      <c r="M85" s="584"/>
      <c r="P85" s="584"/>
    </row>
    <row r="86" spans="1:16" x14ac:dyDescent="0.2">
      <c r="A86" s="1086" t="s">
        <v>1959</v>
      </c>
      <c r="B86" s="1087" t="s">
        <v>1996</v>
      </c>
      <c r="C86" s="1087" t="s">
        <v>1151</v>
      </c>
      <c r="D86" s="1082" t="s">
        <v>1997</v>
      </c>
      <c r="E86" s="1082" t="s">
        <v>1954</v>
      </c>
      <c r="F86" s="1087"/>
      <c r="G86" s="1087"/>
      <c r="H86" s="1087"/>
      <c r="I86" s="1087"/>
      <c r="J86" s="1087"/>
      <c r="K86" s="1087"/>
      <c r="L86" s="584"/>
      <c r="M86" s="584"/>
      <c r="P86" s="584"/>
    </row>
    <row r="87" spans="1:16" ht="13.5" x14ac:dyDescent="0.2">
      <c r="A87" s="1088"/>
      <c r="B87" s="1089"/>
      <c r="C87" s="1089"/>
      <c r="D87" s="1089"/>
      <c r="E87" s="1092" t="s">
        <v>2006</v>
      </c>
      <c r="F87" s="1092" t="s">
        <v>2007</v>
      </c>
      <c r="G87" s="1092" t="s">
        <v>2008</v>
      </c>
      <c r="H87" s="1092" t="s">
        <v>2009</v>
      </c>
      <c r="I87" s="1092" t="s">
        <v>2010</v>
      </c>
      <c r="J87" s="1092" t="s">
        <v>911</v>
      </c>
      <c r="K87" s="1092" t="s">
        <v>908</v>
      </c>
      <c r="L87" s="584"/>
      <c r="M87" s="584"/>
      <c r="P87" s="584"/>
    </row>
    <row r="88" spans="1:16" ht="12.75" thickBot="1" x14ac:dyDescent="0.25">
      <c r="A88" s="1078" t="s">
        <v>53</v>
      </c>
      <c r="B88" s="1078" t="s">
        <v>2005</v>
      </c>
      <c r="C88" s="1078" t="s">
        <v>36</v>
      </c>
      <c r="D88" s="1090">
        <v>15</v>
      </c>
      <c r="E88" s="1090">
        <v>30</v>
      </c>
      <c r="F88" s="1090">
        <v>20</v>
      </c>
      <c r="G88" s="1090"/>
      <c r="H88" s="1090">
        <v>50</v>
      </c>
      <c r="I88" s="1090">
        <v>50</v>
      </c>
      <c r="J88" s="1090">
        <v>50</v>
      </c>
      <c r="K88" s="1090">
        <v>100</v>
      </c>
      <c r="L88" s="584"/>
      <c r="M88" s="584"/>
      <c r="P88" s="584"/>
    </row>
    <row r="89" spans="1:16" x14ac:dyDescent="0.2">
      <c r="A89" s="584"/>
      <c r="B89" s="584"/>
      <c r="C89" s="584"/>
      <c r="D89" s="584"/>
      <c r="E89" s="584"/>
      <c r="F89" s="584"/>
      <c r="G89" s="584"/>
      <c r="H89" s="584"/>
      <c r="I89" s="584"/>
      <c r="J89" s="584"/>
      <c r="K89" s="584"/>
      <c r="L89" s="584"/>
      <c r="M89" s="584"/>
      <c r="P89" s="584"/>
    </row>
    <row r="90" spans="1:16" x14ac:dyDescent="0.2">
      <c r="A90" s="584"/>
      <c r="B90" s="584"/>
      <c r="C90" s="584"/>
      <c r="D90" s="584"/>
      <c r="E90" s="584"/>
      <c r="F90" s="584"/>
      <c r="G90" s="584"/>
      <c r="H90" s="584"/>
      <c r="I90" s="584"/>
      <c r="J90" s="584"/>
      <c r="K90" s="584"/>
      <c r="L90" s="584"/>
      <c r="M90" s="584"/>
      <c r="P90" s="584"/>
    </row>
    <row r="91" spans="1:16" x14ac:dyDescent="0.2">
      <c r="A91" s="584"/>
      <c r="B91" s="584"/>
      <c r="C91" s="584"/>
      <c r="D91" s="584"/>
      <c r="E91" s="584"/>
      <c r="F91" s="584"/>
      <c r="G91" s="584"/>
      <c r="H91" s="584"/>
      <c r="I91" s="584"/>
      <c r="J91" s="584"/>
      <c r="K91" s="584"/>
      <c r="L91" s="584"/>
      <c r="M91" s="584"/>
      <c r="P91" s="584"/>
    </row>
    <row r="92" spans="1:16" x14ac:dyDescent="0.2">
      <c r="A92" s="584"/>
      <c r="B92" s="584"/>
      <c r="C92" s="584"/>
      <c r="D92" s="584"/>
      <c r="E92" s="584"/>
      <c r="F92" s="584"/>
      <c r="G92" s="584"/>
      <c r="H92" s="584"/>
      <c r="I92" s="584"/>
      <c r="J92" s="584"/>
      <c r="K92" s="584"/>
      <c r="L92" s="584"/>
      <c r="M92" s="584"/>
      <c r="P92" s="584"/>
    </row>
    <row r="93" spans="1:16" x14ac:dyDescent="0.2">
      <c r="A93" s="584"/>
      <c r="B93" s="584"/>
      <c r="C93" s="584"/>
      <c r="D93" s="584"/>
      <c r="E93" s="584"/>
      <c r="F93" s="584"/>
      <c r="G93" s="584"/>
      <c r="H93" s="584"/>
      <c r="I93" s="584"/>
      <c r="J93" s="584"/>
      <c r="K93" s="584"/>
      <c r="L93" s="584"/>
      <c r="M93" s="584"/>
      <c r="P93" s="584"/>
    </row>
    <row r="94" spans="1:16" x14ac:dyDescent="0.2">
      <c r="A94" s="584"/>
      <c r="B94" s="584"/>
      <c r="C94" s="584"/>
      <c r="D94" s="584"/>
      <c r="E94" s="584"/>
      <c r="F94" s="584"/>
      <c r="G94" s="584"/>
      <c r="H94" s="584"/>
      <c r="I94" s="584"/>
      <c r="J94" s="584"/>
      <c r="K94" s="584"/>
      <c r="L94" s="584"/>
      <c r="M94" s="584"/>
      <c r="P94" s="584"/>
    </row>
    <row r="95" spans="1:16" x14ac:dyDescent="0.2">
      <c r="A95" s="584"/>
      <c r="B95" s="584"/>
      <c r="C95" s="584"/>
      <c r="D95" s="584"/>
      <c r="E95" s="584"/>
      <c r="F95" s="584"/>
      <c r="G95" s="584"/>
      <c r="H95" s="584"/>
      <c r="I95" s="584"/>
      <c r="J95" s="584"/>
      <c r="K95" s="584"/>
      <c r="L95" s="584"/>
      <c r="M95" s="584"/>
      <c r="P95" s="584"/>
    </row>
    <row r="96" spans="1:16" x14ac:dyDescent="0.2">
      <c r="A96" s="584"/>
      <c r="B96" s="584"/>
      <c r="C96" s="584"/>
      <c r="D96" s="584"/>
      <c r="E96" s="584"/>
      <c r="F96" s="584"/>
      <c r="G96" s="584"/>
      <c r="H96" s="584"/>
      <c r="I96" s="584"/>
      <c r="J96" s="584"/>
      <c r="K96" s="584"/>
      <c r="L96" s="584"/>
      <c r="M96" s="584"/>
      <c r="P96" s="584"/>
    </row>
    <row r="97" spans="1:16" x14ac:dyDescent="0.2">
      <c r="A97" s="584"/>
      <c r="B97" s="584"/>
      <c r="C97" s="584"/>
      <c r="D97" s="584"/>
      <c r="E97" s="584"/>
      <c r="F97" s="584"/>
      <c r="G97" s="584"/>
      <c r="H97" s="584"/>
      <c r="I97" s="584"/>
      <c r="J97" s="584"/>
      <c r="K97" s="584"/>
      <c r="L97" s="584"/>
      <c r="M97" s="584"/>
      <c r="P97" s="584"/>
    </row>
    <row r="98" spans="1:16" x14ac:dyDescent="0.2">
      <c r="A98" s="584"/>
      <c r="B98" s="584"/>
      <c r="C98" s="584"/>
      <c r="D98" s="584"/>
      <c r="E98" s="584"/>
      <c r="F98" s="584"/>
      <c r="G98" s="584"/>
      <c r="H98" s="584"/>
      <c r="I98" s="584"/>
      <c r="J98" s="584"/>
      <c r="K98" s="584"/>
      <c r="L98" s="584"/>
      <c r="M98" s="584"/>
      <c r="P98" s="584"/>
    </row>
    <row r="99" spans="1:16" x14ac:dyDescent="0.2">
      <c r="B99" s="584"/>
      <c r="C99" s="584"/>
      <c r="D99" s="584"/>
      <c r="E99" s="584"/>
      <c r="F99" s="584"/>
      <c r="G99" s="584"/>
      <c r="H99" s="584"/>
      <c r="I99" s="584"/>
      <c r="J99" s="584"/>
      <c r="K99" s="584"/>
      <c r="L99" s="584"/>
      <c r="M99" s="584"/>
      <c r="N99" s="584"/>
      <c r="O99" s="584"/>
      <c r="P99" s="584"/>
    </row>
    <row r="100" spans="1:16" x14ac:dyDescent="0.2">
      <c r="B100" s="584"/>
      <c r="C100" s="584"/>
      <c r="D100" s="584"/>
      <c r="E100" s="584"/>
      <c r="F100" s="584"/>
      <c r="G100" s="584"/>
      <c r="H100" s="584"/>
      <c r="I100" s="584"/>
      <c r="J100" s="584"/>
      <c r="K100" s="584"/>
      <c r="L100" s="584"/>
      <c r="M100" s="584"/>
      <c r="N100" s="584"/>
      <c r="O100" s="584"/>
      <c r="P100" s="584"/>
    </row>
  </sheetData>
  <mergeCells count="1">
    <mergeCell ref="A1:B1"/>
  </mergeCells>
  <hyperlinks>
    <hyperlink ref="A1" location="Contents!A1" display="To table of contents" xr:uid="{FF7B7DBA-78F4-4FFD-985C-C1C7B3F19872}"/>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4" tint="0.79998168889431442"/>
    <pageSetUpPr fitToPage="1"/>
  </sheetPr>
  <dimension ref="A1:AL44"/>
  <sheetViews>
    <sheetView zoomScale="70" zoomScaleNormal="70" workbookViewId="0">
      <selection sqref="A1:B1"/>
    </sheetView>
  </sheetViews>
  <sheetFormatPr defaultRowHeight="12" x14ac:dyDescent="0.2"/>
  <cols>
    <col min="1" max="1" width="33.33203125" style="5" customWidth="1"/>
    <col min="2" max="2" width="13.1640625" style="5" customWidth="1"/>
    <col min="3" max="26" width="8.83203125" style="5" customWidth="1"/>
    <col min="27" max="16384" width="9.33203125" style="5"/>
  </cols>
  <sheetData>
    <row r="1" spans="1:38" ht="30" customHeight="1" x14ac:dyDescent="0.2">
      <c r="A1" s="1744" t="s">
        <v>2</v>
      </c>
      <c r="B1" s="1744"/>
      <c r="C1" s="55"/>
      <c r="T1" s="692"/>
    </row>
    <row r="2" spans="1:38" ht="20.25" x14ac:dyDescent="0.3">
      <c r="A2" s="791" t="s">
        <v>2274</v>
      </c>
      <c r="B2" s="832"/>
      <c r="C2" s="836"/>
      <c r="D2" s="836"/>
      <c r="E2" s="836"/>
      <c r="F2" s="836"/>
      <c r="G2" s="836"/>
      <c r="H2" s="836"/>
      <c r="I2" s="836"/>
      <c r="J2" s="833"/>
      <c r="K2" s="836" t="s">
        <v>1826</v>
      </c>
      <c r="L2" s="836"/>
      <c r="M2" s="836"/>
      <c r="N2" s="836"/>
      <c r="O2" s="836"/>
      <c r="P2" s="836"/>
      <c r="Q2" s="836"/>
      <c r="R2" s="836"/>
      <c r="S2" s="836"/>
      <c r="T2" s="836"/>
      <c r="U2" s="836"/>
      <c r="V2" s="836"/>
      <c r="W2" s="836"/>
      <c r="X2" s="836"/>
      <c r="Y2" s="836"/>
      <c r="Z2" s="836"/>
      <c r="AA2" s="836"/>
      <c r="AB2" s="836"/>
      <c r="AC2" s="836"/>
      <c r="AD2" s="836"/>
      <c r="AE2" s="836"/>
      <c r="AF2" s="836"/>
      <c r="AG2" s="836"/>
      <c r="AH2" s="836"/>
      <c r="AI2" s="836"/>
    </row>
    <row r="3" spans="1:38" ht="12.75" x14ac:dyDescent="0.2">
      <c r="A3" s="837"/>
      <c r="B3" s="838" t="s">
        <v>133</v>
      </c>
      <c r="C3" s="1755">
        <v>1990</v>
      </c>
      <c r="D3" s="1753"/>
      <c r="E3" s="1754"/>
      <c r="F3" s="1755">
        <v>1995</v>
      </c>
      <c r="G3" s="1753"/>
      <c r="H3" s="1754"/>
      <c r="I3" s="1755">
        <v>2000</v>
      </c>
      <c r="J3" s="1753"/>
      <c r="K3" s="1754"/>
      <c r="L3" s="1753">
        <v>2005</v>
      </c>
      <c r="M3" s="1753"/>
      <c r="N3" s="1754"/>
      <c r="O3" s="1753">
        <v>2010</v>
      </c>
      <c r="P3" s="1753"/>
      <c r="Q3" s="1754"/>
      <c r="R3" s="1753">
        <v>2015</v>
      </c>
      <c r="S3" s="1753"/>
      <c r="T3" s="1754"/>
      <c r="U3" s="1753">
        <v>2016</v>
      </c>
      <c r="V3" s="1753"/>
      <c r="W3" s="1754"/>
      <c r="X3" s="1753">
        <v>2017</v>
      </c>
      <c r="Y3" s="1753"/>
      <c r="Z3" s="1754"/>
      <c r="AA3" s="1753">
        <v>2018</v>
      </c>
      <c r="AB3" s="1753"/>
      <c r="AC3" s="1754"/>
      <c r="AD3" s="1753">
        <v>2019</v>
      </c>
      <c r="AE3" s="1753"/>
      <c r="AF3" s="1754"/>
      <c r="AG3" s="1753">
        <v>2020</v>
      </c>
      <c r="AH3" s="1753"/>
      <c r="AI3" s="1754"/>
      <c r="AJ3" s="1753">
        <v>2021</v>
      </c>
      <c r="AK3" s="1753"/>
      <c r="AL3" s="1754"/>
    </row>
    <row r="4" spans="1:38" ht="12.75" x14ac:dyDescent="0.2">
      <c r="A4" s="839"/>
      <c r="B4" s="836"/>
      <c r="C4" s="841" t="s">
        <v>180</v>
      </c>
      <c r="D4" s="842" t="s">
        <v>181</v>
      </c>
      <c r="E4" s="842" t="s">
        <v>182</v>
      </c>
      <c r="F4" s="841" t="s">
        <v>180</v>
      </c>
      <c r="G4" s="842" t="s">
        <v>181</v>
      </c>
      <c r="H4" s="842" t="s">
        <v>182</v>
      </c>
      <c r="I4" s="841" t="s">
        <v>180</v>
      </c>
      <c r="J4" s="842" t="s">
        <v>181</v>
      </c>
      <c r="K4" s="842" t="s">
        <v>182</v>
      </c>
      <c r="L4" s="841" t="s">
        <v>180</v>
      </c>
      <c r="M4" s="842" t="s">
        <v>181</v>
      </c>
      <c r="N4" s="842" t="s">
        <v>182</v>
      </c>
      <c r="O4" s="841" t="s">
        <v>180</v>
      </c>
      <c r="P4" s="842" t="s">
        <v>181</v>
      </c>
      <c r="Q4" s="842" t="s">
        <v>182</v>
      </c>
      <c r="R4" s="1732" t="s">
        <v>180</v>
      </c>
      <c r="S4" s="1733" t="s">
        <v>181</v>
      </c>
      <c r="T4" s="1734" t="s">
        <v>182</v>
      </c>
      <c r="U4" s="1732" t="s">
        <v>180</v>
      </c>
      <c r="V4" s="1733" t="s">
        <v>181</v>
      </c>
      <c r="W4" s="1734" t="s">
        <v>182</v>
      </c>
      <c r="X4" s="1732" t="s">
        <v>180</v>
      </c>
      <c r="Y4" s="1733" t="s">
        <v>181</v>
      </c>
      <c r="Z4" s="1734" t="s">
        <v>182</v>
      </c>
      <c r="AA4" s="1732" t="s">
        <v>180</v>
      </c>
      <c r="AB4" s="1733" t="s">
        <v>181</v>
      </c>
      <c r="AC4" s="1734" t="s">
        <v>182</v>
      </c>
      <c r="AD4" s="1732" t="s">
        <v>180</v>
      </c>
      <c r="AE4" s="1733" t="s">
        <v>181</v>
      </c>
      <c r="AF4" s="1734" t="s">
        <v>182</v>
      </c>
      <c r="AG4" s="1732" t="s">
        <v>180</v>
      </c>
      <c r="AH4" s="1733" t="s">
        <v>181</v>
      </c>
      <c r="AI4" s="1734" t="s">
        <v>182</v>
      </c>
      <c r="AJ4" s="1732" t="s">
        <v>180</v>
      </c>
      <c r="AK4" s="1733" t="s">
        <v>181</v>
      </c>
      <c r="AL4" s="1734" t="s">
        <v>182</v>
      </c>
    </row>
    <row r="5" spans="1:38" ht="12.75" x14ac:dyDescent="0.2">
      <c r="A5" s="839"/>
      <c r="B5" s="836"/>
      <c r="C5" s="843" t="s">
        <v>183</v>
      </c>
      <c r="D5" s="844" t="s">
        <v>184</v>
      </c>
      <c r="E5" s="844" t="s">
        <v>185</v>
      </c>
      <c r="F5" s="843" t="s">
        <v>183</v>
      </c>
      <c r="G5" s="844" t="s">
        <v>184</v>
      </c>
      <c r="H5" s="844" t="s">
        <v>185</v>
      </c>
      <c r="I5" s="843" t="s">
        <v>183</v>
      </c>
      <c r="J5" s="844" t="s">
        <v>184</v>
      </c>
      <c r="K5" s="844" t="s">
        <v>185</v>
      </c>
      <c r="L5" s="843" t="s">
        <v>183</v>
      </c>
      <c r="M5" s="844" t="s">
        <v>184</v>
      </c>
      <c r="N5" s="844" t="s">
        <v>185</v>
      </c>
      <c r="O5" s="843" t="s">
        <v>183</v>
      </c>
      <c r="P5" s="844" t="s">
        <v>184</v>
      </c>
      <c r="Q5" s="844" t="s">
        <v>185</v>
      </c>
      <c r="R5" s="843" t="s">
        <v>183</v>
      </c>
      <c r="S5" s="844" t="s">
        <v>184</v>
      </c>
      <c r="T5" s="1735" t="s">
        <v>185</v>
      </c>
      <c r="U5" s="843" t="s">
        <v>183</v>
      </c>
      <c r="V5" s="844" t="s">
        <v>184</v>
      </c>
      <c r="W5" s="1735" t="s">
        <v>185</v>
      </c>
      <c r="X5" s="843" t="s">
        <v>183</v>
      </c>
      <c r="Y5" s="844" t="s">
        <v>184</v>
      </c>
      <c r="Z5" s="1735" t="s">
        <v>185</v>
      </c>
      <c r="AA5" s="843" t="s">
        <v>183</v>
      </c>
      <c r="AB5" s="844" t="s">
        <v>184</v>
      </c>
      <c r="AC5" s="1735" t="s">
        <v>185</v>
      </c>
      <c r="AD5" s="843" t="s">
        <v>183</v>
      </c>
      <c r="AE5" s="844" t="s">
        <v>184</v>
      </c>
      <c r="AF5" s="1735" t="s">
        <v>185</v>
      </c>
      <c r="AG5" s="843" t="s">
        <v>183</v>
      </c>
      <c r="AH5" s="844" t="s">
        <v>184</v>
      </c>
      <c r="AI5" s="1735" t="s">
        <v>185</v>
      </c>
      <c r="AJ5" s="843" t="s">
        <v>183</v>
      </c>
      <c r="AK5" s="844" t="s">
        <v>184</v>
      </c>
      <c r="AL5" s="1735" t="s">
        <v>185</v>
      </c>
    </row>
    <row r="6" spans="1:38" ht="12.75" x14ac:dyDescent="0.2">
      <c r="A6" s="839"/>
      <c r="B6" s="836"/>
      <c r="C6" s="796" t="s">
        <v>176</v>
      </c>
      <c r="D6" s="836"/>
      <c r="E6" s="840"/>
      <c r="F6" s="836"/>
      <c r="G6" s="836"/>
      <c r="H6" s="840"/>
      <c r="I6" s="836"/>
      <c r="J6" s="836"/>
      <c r="K6" s="840"/>
      <c r="L6" s="836"/>
      <c r="M6" s="836"/>
      <c r="N6" s="840"/>
      <c r="O6" s="836"/>
      <c r="P6" s="836"/>
      <c r="Q6" s="840"/>
      <c r="R6" s="839"/>
      <c r="S6" s="836"/>
      <c r="T6" s="840"/>
      <c r="U6" s="839"/>
      <c r="V6" s="836"/>
      <c r="W6" s="840"/>
      <c r="X6" s="839"/>
      <c r="Y6" s="836"/>
      <c r="Z6" s="840"/>
      <c r="AA6" s="839"/>
      <c r="AB6" s="836"/>
      <c r="AC6" s="840"/>
      <c r="AD6" s="839"/>
      <c r="AE6" s="836"/>
      <c r="AF6" s="840"/>
      <c r="AG6" s="839"/>
      <c r="AH6" s="836"/>
      <c r="AI6" s="840"/>
      <c r="AJ6" s="839"/>
      <c r="AK6" s="836"/>
      <c r="AL6" s="840"/>
    </row>
    <row r="7" spans="1:38" ht="12.75" x14ac:dyDescent="0.2">
      <c r="A7" s="845" t="s">
        <v>186</v>
      </c>
      <c r="B7" s="836" t="s">
        <v>8</v>
      </c>
      <c r="C7" s="846">
        <v>32.621596838283992</v>
      </c>
      <c r="D7" s="846">
        <v>36.022729570109199</v>
      </c>
      <c r="E7" s="847">
        <v>31.355673591606802</v>
      </c>
      <c r="F7" s="846">
        <v>28.48251532490146</v>
      </c>
      <c r="G7" s="846">
        <v>35.427678647610364</v>
      </c>
      <c r="H7" s="847">
        <v>36.08980602748818</v>
      </c>
      <c r="I7" s="846">
        <v>23.23424061816349</v>
      </c>
      <c r="J7" s="846">
        <v>35.004519520745035</v>
      </c>
      <c r="K7" s="847">
        <v>41.761239861091482</v>
      </c>
      <c r="L7" s="846">
        <v>23.361157418387446</v>
      </c>
      <c r="M7" s="846">
        <v>35.152652319931001</v>
      </c>
      <c r="N7" s="847">
        <v>41.486190261681557</v>
      </c>
      <c r="O7" s="846">
        <v>23.371089243585335</v>
      </c>
      <c r="P7" s="846">
        <v>36.106911198882315</v>
      </c>
      <c r="Q7" s="847">
        <v>40.521999557532354</v>
      </c>
      <c r="R7" s="846">
        <v>23.38102106878322</v>
      </c>
      <c r="S7" s="846">
        <v>37.06117007783363</v>
      </c>
      <c r="T7" s="847">
        <v>39.557808853383158</v>
      </c>
      <c r="U7" s="846">
        <v>23.383007433822797</v>
      </c>
      <c r="V7" s="846">
        <v>37.252021853623887</v>
      </c>
      <c r="W7" s="847">
        <v>39.364970712553315</v>
      </c>
      <c r="X7" s="846">
        <v>23.384993798862375</v>
      </c>
      <c r="Y7" s="846">
        <v>37.442873629414152</v>
      </c>
      <c r="Z7" s="847">
        <v>39.172132571723473</v>
      </c>
      <c r="AA7" s="846">
        <v>23.386980163901967</v>
      </c>
      <c r="AB7" s="846">
        <v>37.633725405204402</v>
      </c>
      <c r="AC7" s="847">
        <v>38.979294430906734</v>
      </c>
      <c r="AD7" s="846">
        <v>23.37304433481907</v>
      </c>
      <c r="AE7" s="846">
        <v>37.633994917485737</v>
      </c>
      <c r="AF7" s="847">
        <v>38.992960747707897</v>
      </c>
      <c r="AG7" s="846">
        <v>23.414987382906983</v>
      </c>
      <c r="AH7" s="846">
        <v>37.634246749902474</v>
      </c>
      <c r="AI7" s="847">
        <v>38.95076586719054</v>
      </c>
      <c r="AJ7" s="846">
        <v>23.40894397635979</v>
      </c>
      <c r="AK7" s="846">
        <v>37.634036646718258</v>
      </c>
      <c r="AL7" s="847">
        <v>38.957019376908761</v>
      </c>
    </row>
    <row r="8" spans="1:38" ht="12.75" x14ac:dyDescent="0.2">
      <c r="A8" s="839"/>
      <c r="B8" s="836" t="s">
        <v>36</v>
      </c>
      <c r="C8" s="846">
        <v>20.651761218803006</v>
      </c>
      <c r="D8" s="846">
        <v>38.716818821177611</v>
      </c>
      <c r="E8" s="847">
        <v>40.631419960019386</v>
      </c>
      <c r="F8" s="846">
        <v>17.835105945195586</v>
      </c>
      <c r="G8" s="846">
        <v>37.406364000156572</v>
      </c>
      <c r="H8" s="847">
        <v>44.758530054647835</v>
      </c>
      <c r="I8" s="846">
        <v>13.348933312788214</v>
      </c>
      <c r="J8" s="846">
        <v>34.403850514161206</v>
      </c>
      <c r="K8" s="847">
        <v>52.247216173050582</v>
      </c>
      <c r="L8" s="846">
        <v>13.383711057532718</v>
      </c>
      <c r="M8" s="846">
        <v>34.484786437873069</v>
      </c>
      <c r="N8" s="847">
        <v>52.131502504594209</v>
      </c>
      <c r="O8" s="846">
        <v>13.840114252739674</v>
      </c>
      <c r="P8" s="846">
        <v>33.089087116117533</v>
      </c>
      <c r="Q8" s="847">
        <v>53.070798631142793</v>
      </c>
      <c r="R8" s="846">
        <v>14.296517447946631</v>
      </c>
      <c r="S8" s="846">
        <v>31.693387794361993</v>
      </c>
      <c r="T8" s="847">
        <v>54.010094757691377</v>
      </c>
      <c r="U8" s="846">
        <v>14.38779808698802</v>
      </c>
      <c r="V8" s="846">
        <v>31.414247930010887</v>
      </c>
      <c r="W8" s="847">
        <v>54.197953983001092</v>
      </c>
      <c r="X8" s="846">
        <v>14.479078726029412</v>
      </c>
      <c r="Y8" s="846">
        <v>31.135108065659779</v>
      </c>
      <c r="Z8" s="847">
        <v>54.385813208310807</v>
      </c>
      <c r="AA8" s="846">
        <v>14.570359365070795</v>
      </c>
      <c r="AB8" s="846">
        <v>30.855968201308652</v>
      </c>
      <c r="AC8" s="847">
        <v>54.573672433620558</v>
      </c>
      <c r="AD8" s="846">
        <v>14.574194480243923</v>
      </c>
      <c r="AE8" s="846">
        <v>30.856384691221216</v>
      </c>
      <c r="AF8" s="847">
        <v>54.569420828534867</v>
      </c>
      <c r="AG8" s="846">
        <v>14.657332955304689</v>
      </c>
      <c r="AH8" s="846">
        <v>30.877663817487143</v>
      </c>
      <c r="AI8" s="847">
        <v>54.465003227256773</v>
      </c>
      <c r="AJ8" s="846">
        <v>14.667250175920673</v>
      </c>
      <c r="AK8" s="846">
        <v>30.879244628262885</v>
      </c>
      <c r="AL8" s="847">
        <v>54.453505195816454</v>
      </c>
    </row>
    <row r="9" spans="1:38" ht="12.75" x14ac:dyDescent="0.2">
      <c r="A9" s="839"/>
      <c r="B9" s="836" t="s">
        <v>14</v>
      </c>
      <c r="C9" s="846">
        <v>21.2377636745722</v>
      </c>
      <c r="D9" s="846">
        <v>40.236621412488745</v>
      </c>
      <c r="E9" s="847">
        <v>38.525614912939055</v>
      </c>
      <c r="F9" s="846">
        <v>17.609618264166844</v>
      </c>
      <c r="G9" s="846">
        <v>38.238561670528753</v>
      </c>
      <c r="H9" s="847">
        <v>44.151820065304406</v>
      </c>
      <c r="I9" s="846">
        <v>14.327601212972422</v>
      </c>
      <c r="J9" s="846">
        <v>36.888476481103169</v>
      </c>
      <c r="K9" s="847">
        <v>48.783922305924406</v>
      </c>
      <c r="L9" s="846">
        <v>14.732866126752658</v>
      </c>
      <c r="M9" s="846">
        <v>37.396521687181355</v>
      </c>
      <c r="N9" s="847">
        <v>47.870612186065983</v>
      </c>
      <c r="O9" s="846">
        <v>15.102936774419524</v>
      </c>
      <c r="P9" s="846">
        <v>39.165645818586782</v>
      </c>
      <c r="Q9" s="847">
        <v>45.731417406993693</v>
      </c>
      <c r="R9" s="846">
        <v>15.473007422086388</v>
      </c>
      <c r="S9" s="846">
        <v>40.934769949992209</v>
      </c>
      <c r="T9" s="847">
        <v>43.592222627921409</v>
      </c>
      <c r="U9" s="846">
        <v>15.547021551619761</v>
      </c>
      <c r="V9" s="846">
        <v>41.288594776273293</v>
      </c>
      <c r="W9" s="847">
        <v>43.16438367210695</v>
      </c>
      <c r="X9" s="846">
        <v>15.621035681153133</v>
      </c>
      <c r="Y9" s="846">
        <v>41.642419602554376</v>
      </c>
      <c r="Z9" s="847">
        <v>42.736544716292492</v>
      </c>
      <c r="AA9" s="846">
        <v>15.695049810686527</v>
      </c>
      <c r="AB9" s="846">
        <v>41.996244428835425</v>
      </c>
      <c r="AC9" s="847">
        <v>42.308705760478041</v>
      </c>
      <c r="AD9" s="846">
        <v>15.699282406575065</v>
      </c>
      <c r="AE9" s="846">
        <v>41.996325683053733</v>
      </c>
      <c r="AF9" s="847">
        <v>42.304391910371201</v>
      </c>
      <c r="AG9" s="846">
        <v>15.746547335294736</v>
      </c>
      <c r="AH9" s="846">
        <v>42.006794862639133</v>
      </c>
      <c r="AI9" s="847">
        <v>42.246657802066139</v>
      </c>
      <c r="AJ9" s="846">
        <v>15.754313306156002</v>
      </c>
      <c r="AK9" s="846">
        <v>42.007758024584184</v>
      </c>
      <c r="AL9" s="847">
        <v>42.237928669259816</v>
      </c>
    </row>
    <row r="10" spans="1:38" ht="12.75" x14ac:dyDescent="0.2">
      <c r="A10" s="845" t="s">
        <v>188</v>
      </c>
      <c r="B10" s="836"/>
      <c r="C10" s="846">
        <v>49.426304487974207</v>
      </c>
      <c r="D10" s="846">
        <v>30.306369352839074</v>
      </c>
      <c r="E10" s="847">
        <v>20.267326159186709</v>
      </c>
      <c r="F10" s="846">
        <v>32.774835056328691</v>
      </c>
      <c r="G10" s="846">
        <v>31.059385051595189</v>
      </c>
      <c r="H10" s="847">
        <v>36.165779892076117</v>
      </c>
      <c r="I10" s="846">
        <v>16.010868145108766</v>
      </c>
      <c r="J10" s="846">
        <v>32.002643669402111</v>
      </c>
      <c r="K10" s="847">
        <v>51.986488185489122</v>
      </c>
      <c r="L10" s="846">
        <v>15.979747220160863</v>
      </c>
      <c r="M10" s="846">
        <v>32.003594547896569</v>
      </c>
      <c r="N10" s="847">
        <v>52.016658231942571</v>
      </c>
      <c r="O10" s="846">
        <v>16.020540047214858</v>
      </c>
      <c r="P10" s="846">
        <v>32.017435394756227</v>
      </c>
      <c r="Q10" s="847">
        <v>51.962024558028915</v>
      </c>
      <c r="R10" s="846">
        <v>16.126248313339296</v>
      </c>
      <c r="S10" s="846">
        <v>32.035466577834995</v>
      </c>
      <c r="T10" s="847">
        <v>51.838285108825701</v>
      </c>
      <c r="U10" s="846">
        <v>16.150498904972945</v>
      </c>
      <c r="V10" s="846">
        <v>32.039726752054953</v>
      </c>
      <c r="W10" s="847">
        <v>51.809774342972112</v>
      </c>
      <c r="X10" s="846">
        <v>16.180813355686581</v>
      </c>
      <c r="Y10" s="846">
        <v>32.04256463400057</v>
      </c>
      <c r="Z10" s="847">
        <v>51.776622010312856</v>
      </c>
      <c r="AA10" s="846">
        <v>16.209866184224477</v>
      </c>
      <c r="AB10" s="846">
        <v>32.04542639447515</v>
      </c>
      <c r="AC10" s="847">
        <v>51.744707421300376</v>
      </c>
      <c r="AD10" s="846">
        <v>16.217641654332272</v>
      </c>
      <c r="AE10" s="846">
        <v>32.042723148363351</v>
      </c>
      <c r="AF10" s="847">
        <v>51.739635197304359</v>
      </c>
      <c r="AG10" s="846">
        <v>16.222763730113698</v>
      </c>
      <c r="AH10" s="846">
        <v>32.041695127016538</v>
      </c>
      <c r="AI10" s="847">
        <v>51.735541142925598</v>
      </c>
      <c r="AJ10" s="846">
        <v>16.239261238975892</v>
      </c>
      <c r="AK10" s="846">
        <v>32.041824568535596</v>
      </c>
      <c r="AL10" s="847">
        <v>51.718914192541611</v>
      </c>
    </row>
    <row r="11" spans="1:38" ht="12.75" x14ac:dyDescent="0.2">
      <c r="A11" s="845" t="s">
        <v>189</v>
      </c>
      <c r="B11" s="836"/>
      <c r="C11" s="846">
        <v>22.551596708786363</v>
      </c>
      <c r="D11" s="846">
        <v>34.426214869233036</v>
      </c>
      <c r="E11" s="847">
        <v>43.022188421980601</v>
      </c>
      <c r="F11" s="846">
        <v>20.240849002925469</v>
      </c>
      <c r="G11" s="846">
        <v>28.127846560562553</v>
      </c>
      <c r="H11" s="847">
        <v>51.631304436511982</v>
      </c>
      <c r="I11" s="846">
        <v>17.945003283338252</v>
      </c>
      <c r="J11" s="846">
        <v>21.848845346083014</v>
      </c>
      <c r="K11" s="847">
        <v>60.206151370578745</v>
      </c>
      <c r="L11" s="846">
        <v>17.802189833280384</v>
      </c>
      <c r="M11" s="846">
        <v>21.928395808128581</v>
      </c>
      <c r="N11" s="847">
        <v>60.269414358591035</v>
      </c>
      <c r="O11" s="846">
        <v>17.10771069924655</v>
      </c>
      <c r="P11" s="846">
        <v>22.359100902307073</v>
      </c>
      <c r="Q11" s="847">
        <v>60.533188398446391</v>
      </c>
      <c r="R11" s="846">
        <v>16.41679342699306</v>
      </c>
      <c r="S11" s="846">
        <v>22.794521740774172</v>
      </c>
      <c r="T11" s="847">
        <v>60.788684832232761</v>
      </c>
      <c r="U11" s="846">
        <v>16.27805914340577</v>
      </c>
      <c r="V11" s="846">
        <v>22.880616052219967</v>
      </c>
      <c r="W11" s="847">
        <v>60.841324804374253</v>
      </c>
      <c r="X11" s="846">
        <v>16.137608010571178</v>
      </c>
      <c r="Y11" s="846">
        <v>22.964207218065784</v>
      </c>
      <c r="Z11" s="847">
        <v>60.898184771363042</v>
      </c>
      <c r="AA11" s="846">
        <v>15.998254241356241</v>
      </c>
      <c r="AB11" s="846">
        <v>23.049238840297747</v>
      </c>
      <c r="AC11" s="847">
        <v>60.952506917405458</v>
      </c>
      <c r="AD11" s="846">
        <v>16.138948539014823</v>
      </c>
      <c r="AE11" s="846">
        <v>23.004936604571906</v>
      </c>
      <c r="AF11" s="847">
        <v>60.856114856413271</v>
      </c>
      <c r="AG11" s="846">
        <v>16.294403424568877</v>
      </c>
      <c r="AH11" s="846">
        <v>22.953015660715749</v>
      </c>
      <c r="AI11" s="847">
        <v>60.752580914715374</v>
      </c>
      <c r="AJ11" s="846">
        <v>16.345748305794309</v>
      </c>
      <c r="AK11" s="846">
        <v>22.933036381111563</v>
      </c>
      <c r="AL11" s="847">
        <v>60.72121531309412</v>
      </c>
    </row>
    <row r="12" spans="1:38" ht="12.75" x14ac:dyDescent="0.2">
      <c r="A12" s="845" t="s">
        <v>190</v>
      </c>
      <c r="B12" s="836"/>
      <c r="C12" s="846">
        <v>15.552872016329552</v>
      </c>
      <c r="D12" s="846">
        <v>22.120934281612556</v>
      </c>
      <c r="E12" s="847">
        <v>62.326193702057886</v>
      </c>
      <c r="F12" s="846">
        <v>10.776301086514252</v>
      </c>
      <c r="G12" s="846">
        <v>20.555066722071693</v>
      </c>
      <c r="H12" s="847">
        <v>68.668632191414048</v>
      </c>
      <c r="I12" s="846">
        <v>6.0019594860791141</v>
      </c>
      <c r="J12" s="846">
        <v>19.006614492585122</v>
      </c>
      <c r="K12" s="847">
        <v>74.991426021335755</v>
      </c>
      <c r="L12" s="846">
        <v>6.0163929529691051</v>
      </c>
      <c r="M12" s="846">
        <v>19.034135701197723</v>
      </c>
      <c r="N12" s="847">
        <v>74.949471345833174</v>
      </c>
      <c r="O12" s="846">
        <v>6.0884533929969633</v>
      </c>
      <c r="P12" s="846">
        <v>19.172070575442998</v>
      </c>
      <c r="Q12" s="847">
        <v>74.739476031560031</v>
      </c>
      <c r="R12" s="846">
        <v>6.161933036046304</v>
      </c>
      <c r="S12" s="846">
        <v>19.311455185637421</v>
      </c>
      <c r="T12" s="847">
        <v>74.526611778316294</v>
      </c>
      <c r="U12" s="846">
        <v>6.1758232498372863</v>
      </c>
      <c r="V12" s="846">
        <v>19.336595500384242</v>
      </c>
      <c r="W12" s="847">
        <v>74.487581249778472</v>
      </c>
      <c r="X12" s="846">
        <v>6.1894313524503648</v>
      </c>
      <c r="Y12" s="846">
        <v>19.360939371662983</v>
      </c>
      <c r="Z12" s="847">
        <v>74.44962927588665</v>
      </c>
      <c r="AA12" s="846">
        <v>6.2028412457286342</v>
      </c>
      <c r="AB12" s="846">
        <v>19.384540595880519</v>
      </c>
      <c r="AC12" s="847">
        <v>74.412618158585914</v>
      </c>
      <c r="AD12" s="846">
        <v>6.2206779721510204</v>
      </c>
      <c r="AE12" s="846">
        <v>19.394830342508463</v>
      </c>
      <c r="AF12" s="847">
        <v>74.384491685340535</v>
      </c>
      <c r="AG12" s="846">
        <v>6.2057420088427069</v>
      </c>
      <c r="AH12" s="846">
        <v>19.377964255575382</v>
      </c>
      <c r="AI12" s="847">
        <v>74.4162937357722</v>
      </c>
      <c r="AJ12" s="846">
        <v>6.2327734747447678</v>
      </c>
      <c r="AK12" s="846">
        <v>19.372500220657312</v>
      </c>
      <c r="AL12" s="847">
        <v>74.394726304784982</v>
      </c>
    </row>
    <row r="13" spans="1:38" ht="12.75" x14ac:dyDescent="0.2">
      <c r="A13" s="845" t="s">
        <v>191</v>
      </c>
      <c r="B13" s="836"/>
      <c r="C13" s="846">
        <v>52.525252519722187</v>
      </c>
      <c r="D13" s="846">
        <v>29.461279463854869</v>
      </c>
      <c r="E13" s="847">
        <v>18.013468016422955</v>
      </c>
      <c r="F13" s="846">
        <v>38.161838167701866</v>
      </c>
      <c r="G13" s="846">
        <v>24.975024968944098</v>
      </c>
      <c r="H13" s="847">
        <v>36.863136863354036</v>
      </c>
      <c r="I13" s="846">
        <v>38.161838160149649</v>
      </c>
      <c r="J13" s="846">
        <v>24.975024980453455</v>
      </c>
      <c r="K13" s="847">
        <v>36.863136859396896</v>
      </c>
      <c r="L13" s="846">
        <v>52.623366936094662</v>
      </c>
      <c r="M13" s="846">
        <v>32.5932856023014</v>
      </c>
      <c r="N13" s="847">
        <v>14.783347461603952</v>
      </c>
      <c r="O13" s="846">
        <v>53.484621532558052</v>
      </c>
      <c r="P13" s="846">
        <v>32.423647263365055</v>
      </c>
      <c r="Q13" s="847">
        <v>14.091731204076897</v>
      </c>
      <c r="R13" s="846">
        <v>54.01640480092891</v>
      </c>
      <c r="S13" s="846">
        <v>32.318923265631597</v>
      </c>
      <c r="T13" s="847">
        <v>13.664671933439489</v>
      </c>
      <c r="U13" s="846">
        <v>54.062848444659807</v>
      </c>
      <c r="V13" s="846">
        <v>32.309787278369647</v>
      </c>
      <c r="W13" s="847">
        <v>13.627364276970551</v>
      </c>
      <c r="X13" s="846">
        <v>54.095495137591712</v>
      </c>
      <c r="Y13" s="846">
        <v>32.303435088056681</v>
      </c>
      <c r="Z13" s="847">
        <v>13.601069774351609</v>
      </c>
      <c r="AA13" s="846">
        <v>54.295913025783548</v>
      </c>
      <c r="AB13" s="846">
        <v>32.264171351716314</v>
      </c>
      <c r="AC13" s="847">
        <v>13.439915622500145</v>
      </c>
      <c r="AD13" s="846">
        <v>54.967192395445572</v>
      </c>
      <c r="AE13" s="846">
        <v>32.132566429854677</v>
      </c>
      <c r="AF13" s="847">
        <v>12.900241176325203</v>
      </c>
      <c r="AG13" s="846">
        <v>61.577293706537482</v>
      </c>
      <c r="AH13" s="846">
        <v>30.830616634828107</v>
      </c>
      <c r="AI13" s="847">
        <v>7.5920896586344071</v>
      </c>
      <c r="AJ13" s="846">
        <v>61.012863408636754</v>
      </c>
      <c r="AK13" s="846">
        <v>30.941715996741571</v>
      </c>
      <c r="AL13" s="847">
        <v>8.0454205966702492</v>
      </c>
    </row>
    <row r="14" spans="1:38" ht="12.75" x14ac:dyDescent="0.2">
      <c r="A14" s="845" t="s">
        <v>192</v>
      </c>
      <c r="B14" s="836"/>
      <c r="C14" s="846">
        <v>16.726007758132695</v>
      </c>
      <c r="D14" s="846">
        <v>24.739922425522909</v>
      </c>
      <c r="E14" s="847">
        <v>58.534069816344413</v>
      </c>
      <c r="F14" s="846">
        <v>16.766827581162399</v>
      </c>
      <c r="G14" s="846">
        <v>24.331724163457881</v>
      </c>
      <c r="H14" s="847">
        <v>58.901448255379719</v>
      </c>
      <c r="I14" s="846">
        <v>16.725946824308839</v>
      </c>
      <c r="J14" s="846">
        <v>24.740531756798838</v>
      </c>
      <c r="K14" s="847">
        <v>58.53352141889232</v>
      </c>
      <c r="L14" s="846">
        <v>16.764100319768822</v>
      </c>
      <c r="M14" s="846">
        <v>25.212922136176186</v>
      </c>
      <c r="N14" s="847">
        <v>58.022977544054989</v>
      </c>
      <c r="O14" s="846">
        <v>17.188633101270028</v>
      </c>
      <c r="P14" s="846">
        <v>25.189220194077897</v>
      </c>
      <c r="Q14" s="847">
        <v>57.622146704652067</v>
      </c>
      <c r="R14" s="846">
        <v>17.642399019611613</v>
      </c>
      <c r="S14" s="846">
        <v>25.0017773751891</v>
      </c>
      <c r="T14" s="847">
        <v>57.355823605199284</v>
      </c>
      <c r="U14" s="846">
        <v>17.730119305219571</v>
      </c>
      <c r="V14" s="846">
        <v>24.98268630967922</v>
      </c>
      <c r="W14" s="847">
        <v>57.287194385101216</v>
      </c>
      <c r="X14" s="846">
        <v>17.835741287905325</v>
      </c>
      <c r="Y14" s="846">
        <v>24.891030690488712</v>
      </c>
      <c r="Z14" s="847">
        <v>57.273228021605959</v>
      </c>
      <c r="AA14" s="846">
        <v>17.922108399390147</v>
      </c>
      <c r="AB14" s="846">
        <v>24.880337658705699</v>
      </c>
      <c r="AC14" s="847">
        <v>57.197553941904154</v>
      </c>
      <c r="AD14" s="846">
        <v>17.936604310159488</v>
      </c>
      <c r="AE14" s="846">
        <v>24.832588483768724</v>
      </c>
      <c r="AF14" s="847">
        <v>57.230807208245814</v>
      </c>
      <c r="AG14" s="846">
        <v>17.936880697285375</v>
      </c>
      <c r="AH14" s="846">
        <v>24.802678862927998</v>
      </c>
      <c r="AI14" s="847">
        <v>57.260440439786628</v>
      </c>
      <c r="AJ14" s="846">
        <v>17.876940254874889</v>
      </c>
      <c r="AK14" s="846">
        <v>24.968268561910332</v>
      </c>
      <c r="AL14" s="847">
        <v>57.154791185349737</v>
      </c>
    </row>
    <row r="15" spans="1:38" ht="12.75" x14ac:dyDescent="0.2">
      <c r="A15" s="845" t="s">
        <v>193</v>
      </c>
      <c r="B15" s="836"/>
      <c r="C15" s="846">
        <v>15.314537985236637</v>
      </c>
      <c r="D15" s="846">
        <v>41.559984738135419</v>
      </c>
      <c r="E15" s="847">
        <v>43.125477276627947</v>
      </c>
      <c r="F15" s="846">
        <v>15.227945544713148</v>
      </c>
      <c r="G15" s="846">
        <v>41.342657172831771</v>
      </c>
      <c r="H15" s="847">
        <v>43.429397282455078</v>
      </c>
      <c r="I15" s="846">
        <v>15.227946843378549</v>
      </c>
      <c r="J15" s="846">
        <v>41.280639464132285</v>
      </c>
      <c r="K15" s="847">
        <v>43.491413692489168</v>
      </c>
      <c r="L15" s="846">
        <v>15.19445340384922</v>
      </c>
      <c r="M15" s="846">
        <v>41.141129655080363</v>
      </c>
      <c r="N15" s="847">
        <v>43.664416941070421</v>
      </c>
      <c r="O15" s="846">
        <v>15.126453408000639</v>
      </c>
      <c r="P15" s="846">
        <v>41.019602524977827</v>
      </c>
      <c r="Q15" s="847">
        <v>43.853944067021537</v>
      </c>
      <c r="R15" s="846">
        <v>15.173651990223775</v>
      </c>
      <c r="S15" s="846">
        <v>41.23882572731528</v>
      </c>
      <c r="T15" s="847">
        <v>43.587522282460952</v>
      </c>
      <c r="U15" s="846">
        <v>15.183333851490389</v>
      </c>
      <c r="V15" s="846">
        <v>41.276987480045449</v>
      </c>
      <c r="W15" s="847">
        <v>43.539678668464155</v>
      </c>
      <c r="X15" s="846">
        <v>15.149900588351137</v>
      </c>
      <c r="Y15" s="846">
        <v>41.320151074626601</v>
      </c>
      <c r="Z15" s="847">
        <v>43.529948337022269</v>
      </c>
      <c r="AA15" s="846">
        <v>15.200044437422571</v>
      </c>
      <c r="AB15" s="846">
        <v>41.332339058033064</v>
      </c>
      <c r="AC15" s="847">
        <v>43.467616504544367</v>
      </c>
      <c r="AD15" s="846">
        <v>15.17734896495333</v>
      </c>
      <c r="AE15" s="846">
        <v>41.38581971169021</v>
      </c>
      <c r="AF15" s="847">
        <v>43.436831323356465</v>
      </c>
      <c r="AG15" s="846">
        <v>15.194715318556204</v>
      </c>
      <c r="AH15" s="846">
        <v>41.340684860201506</v>
      </c>
      <c r="AI15" s="847">
        <v>43.464599821242295</v>
      </c>
      <c r="AJ15" s="846"/>
      <c r="AK15" s="846"/>
      <c r="AL15" s="847"/>
    </row>
    <row r="16" spans="1:38" ht="12.75" x14ac:dyDescent="0.2">
      <c r="A16" s="845" t="s">
        <v>194</v>
      </c>
      <c r="B16" s="836"/>
      <c r="C16" s="846">
        <v>70</v>
      </c>
      <c r="D16" s="846">
        <v>30</v>
      </c>
      <c r="E16" s="847"/>
      <c r="F16" s="846">
        <v>69.939279423725182</v>
      </c>
      <c r="G16" s="846">
        <v>30.060720576274818</v>
      </c>
      <c r="H16" s="847"/>
      <c r="I16" s="846">
        <v>69.396627115517475</v>
      </c>
      <c r="J16" s="846">
        <v>30.603372884482528</v>
      </c>
      <c r="K16" s="847"/>
      <c r="L16" s="846">
        <v>69.084458279280483</v>
      </c>
      <c r="M16" s="846">
        <v>30.915541720719524</v>
      </c>
      <c r="N16" s="847"/>
      <c r="O16" s="846">
        <v>69.081162979388338</v>
      </c>
      <c r="P16" s="846">
        <v>30.918837020611683</v>
      </c>
      <c r="Q16" s="847"/>
      <c r="R16" s="846">
        <v>69.171951953086577</v>
      </c>
      <c r="S16" s="846">
        <v>30.828048046913437</v>
      </c>
      <c r="T16" s="847"/>
      <c r="U16" s="846">
        <v>69.207747902542309</v>
      </c>
      <c r="V16" s="846">
        <v>30.792252097457673</v>
      </c>
      <c r="W16" s="847"/>
      <c r="X16" s="846">
        <v>69.242231489009853</v>
      </c>
      <c r="Y16" s="846">
        <v>30.757768510990157</v>
      </c>
      <c r="Z16" s="847"/>
      <c r="AA16" s="846">
        <v>69.274421166010498</v>
      </c>
      <c r="AB16" s="846">
        <v>30.725578833989474</v>
      </c>
      <c r="AC16" s="847"/>
      <c r="AD16" s="846">
        <v>69.345018811148378</v>
      </c>
      <c r="AE16" s="846">
        <v>30.654981188851625</v>
      </c>
      <c r="AF16" s="847"/>
      <c r="AG16" s="846">
        <v>69.357909328751205</v>
      </c>
      <c r="AH16" s="846">
        <v>30.642090671248802</v>
      </c>
      <c r="AI16" s="847"/>
      <c r="AJ16" s="846"/>
      <c r="AK16" s="846"/>
      <c r="AL16" s="847"/>
    </row>
    <row r="17" spans="1:38" ht="12.75" x14ac:dyDescent="0.2">
      <c r="A17" s="848"/>
      <c r="B17" s="849"/>
      <c r="C17" s="849"/>
      <c r="D17" s="849"/>
      <c r="E17" s="850"/>
      <c r="F17" s="849"/>
      <c r="G17" s="849"/>
      <c r="H17" s="850"/>
      <c r="I17" s="849"/>
      <c r="J17" s="849"/>
      <c r="K17" s="850"/>
      <c r="L17" s="849"/>
      <c r="M17" s="849"/>
      <c r="N17" s="877"/>
      <c r="O17" s="965"/>
      <c r="P17" s="965"/>
      <c r="Q17" s="877"/>
      <c r="R17" s="965"/>
      <c r="S17" s="965"/>
      <c r="T17" s="877"/>
      <c r="U17" s="965"/>
      <c r="V17" s="965"/>
      <c r="W17" s="877"/>
      <c r="X17" s="965"/>
      <c r="Y17" s="965"/>
      <c r="Z17" s="877"/>
      <c r="AA17" s="878"/>
      <c r="AB17" s="965"/>
      <c r="AC17" s="877"/>
      <c r="AD17" s="965"/>
      <c r="AE17" s="965"/>
      <c r="AF17" s="877"/>
      <c r="AG17" s="965"/>
      <c r="AH17" s="965"/>
      <c r="AI17" s="877"/>
      <c r="AJ17" s="1140"/>
      <c r="AK17" s="1140"/>
      <c r="AL17" s="1141"/>
    </row>
    <row r="18" spans="1:38" ht="12.75" x14ac:dyDescent="0.2">
      <c r="A18" s="836"/>
      <c r="B18" s="836"/>
      <c r="C18" s="836"/>
      <c r="D18" s="836"/>
      <c r="E18" s="836"/>
      <c r="F18" s="836"/>
      <c r="G18" s="836"/>
      <c r="H18" s="836"/>
      <c r="I18" s="836"/>
      <c r="J18" s="836"/>
      <c r="K18" s="836"/>
      <c r="L18" s="836"/>
      <c r="M18" s="836"/>
      <c r="N18" s="767"/>
      <c r="O18" s="767"/>
      <c r="P18" s="767"/>
      <c r="Q18" s="767"/>
      <c r="R18" s="767"/>
      <c r="S18" s="767"/>
      <c r="T18" s="767"/>
      <c r="U18" s="767"/>
      <c r="V18" s="767"/>
      <c r="W18" s="767"/>
      <c r="X18" s="767"/>
      <c r="Y18" s="767"/>
      <c r="Z18" s="767"/>
      <c r="AA18" s="767"/>
      <c r="AB18" s="767"/>
      <c r="AC18" s="767"/>
      <c r="AD18" s="767"/>
      <c r="AE18" s="767"/>
      <c r="AF18" s="767"/>
      <c r="AG18" s="767"/>
      <c r="AH18" s="767"/>
      <c r="AI18" s="767"/>
    </row>
    <row r="19" spans="1:38" ht="12.75" x14ac:dyDescent="0.2">
      <c r="A19" s="834"/>
      <c r="B19" s="836"/>
      <c r="C19" s="836"/>
      <c r="D19" s="836"/>
      <c r="E19" s="836"/>
      <c r="F19" s="836"/>
      <c r="G19" s="836"/>
      <c r="H19" s="836"/>
      <c r="I19" s="836"/>
      <c r="J19" s="836"/>
      <c r="K19" s="836"/>
      <c r="L19" s="836"/>
      <c r="M19" s="836"/>
      <c r="N19" s="767"/>
      <c r="O19" s="767"/>
      <c r="P19" s="767"/>
      <c r="Q19" s="767"/>
      <c r="R19" s="767"/>
      <c r="S19" s="767"/>
      <c r="T19" s="767"/>
      <c r="U19" s="767"/>
      <c r="V19" s="767"/>
      <c r="W19" s="767"/>
      <c r="X19" s="767"/>
      <c r="Y19" s="767"/>
      <c r="Z19" s="767"/>
      <c r="AA19" s="767"/>
      <c r="AB19" s="767"/>
      <c r="AC19" s="767"/>
      <c r="AD19" s="767"/>
      <c r="AE19" s="767"/>
      <c r="AF19" s="767"/>
      <c r="AG19" s="767"/>
      <c r="AH19" s="767"/>
      <c r="AI19" s="767"/>
    </row>
    <row r="20" spans="1:38" ht="12.75" x14ac:dyDescent="0.2">
      <c r="A20" s="835" t="s">
        <v>2240</v>
      </c>
      <c r="B20" s="836"/>
      <c r="C20" s="836"/>
      <c r="D20" s="836"/>
      <c r="E20" s="836"/>
      <c r="F20" s="836"/>
      <c r="G20" s="836"/>
      <c r="H20" s="836"/>
      <c r="I20" s="836"/>
      <c r="J20" s="836"/>
      <c r="K20" s="836"/>
      <c r="L20" s="836"/>
      <c r="M20" s="836"/>
      <c r="N20" s="767"/>
      <c r="O20" s="767"/>
      <c r="P20" s="767"/>
      <c r="Q20" s="767"/>
      <c r="R20" s="767"/>
      <c r="S20" s="767"/>
      <c r="T20" s="767"/>
      <c r="U20" s="767"/>
      <c r="V20" s="767"/>
      <c r="W20" s="767"/>
      <c r="X20" s="767"/>
      <c r="Y20" s="767"/>
      <c r="Z20" s="767"/>
      <c r="AA20" s="767"/>
      <c r="AB20" s="767"/>
      <c r="AC20" s="767"/>
      <c r="AD20" s="767"/>
      <c r="AE20" s="767"/>
      <c r="AF20" s="767"/>
      <c r="AG20" s="767"/>
      <c r="AH20" s="767"/>
      <c r="AI20" s="767"/>
    </row>
    <row r="21" spans="1:38" ht="12.75" x14ac:dyDescent="0.2">
      <c r="A21" s="834"/>
      <c r="B21" s="1583" t="s">
        <v>196</v>
      </c>
      <c r="C21" s="836"/>
      <c r="D21" s="836"/>
      <c r="E21" s="836"/>
      <c r="F21" s="836"/>
      <c r="G21" s="836"/>
      <c r="H21" s="836"/>
      <c r="I21" s="836"/>
      <c r="J21" s="836"/>
      <c r="K21" s="836"/>
      <c r="L21" s="1028"/>
      <c r="M21" s="1028"/>
    </row>
    <row r="22" spans="1:38" ht="12.75" x14ac:dyDescent="0.2">
      <c r="A22" s="834"/>
      <c r="B22" s="1583" t="s">
        <v>197</v>
      </c>
      <c r="C22" s="836"/>
      <c r="D22" s="836"/>
      <c r="E22" s="836"/>
      <c r="F22" s="836"/>
      <c r="G22" s="836"/>
      <c r="H22" s="836"/>
      <c r="I22" s="836"/>
      <c r="J22" s="836"/>
      <c r="K22" s="836"/>
      <c r="L22" s="1028"/>
      <c r="M22" s="1028"/>
    </row>
    <row r="23" spans="1:38" ht="12.75" x14ac:dyDescent="0.2">
      <c r="A23" s="836"/>
      <c r="B23" s="1145" t="s">
        <v>198</v>
      </c>
      <c r="C23" s="836"/>
      <c r="D23" s="836"/>
      <c r="E23" s="836"/>
      <c r="F23" s="836"/>
      <c r="G23" s="836"/>
      <c r="H23" s="836"/>
      <c r="I23" s="836"/>
      <c r="J23" s="836"/>
      <c r="K23" s="836"/>
      <c r="L23" s="1028"/>
      <c r="M23" s="1028"/>
    </row>
    <row r="24" spans="1:38" ht="12.75" x14ac:dyDescent="0.2">
      <c r="A24" s="836"/>
      <c r="B24" s="836"/>
      <c r="C24" s="836"/>
      <c r="D24" s="836"/>
      <c r="E24" s="836"/>
      <c r="F24" s="836"/>
      <c r="G24" s="836"/>
      <c r="H24" s="836"/>
      <c r="I24" s="836"/>
      <c r="J24" s="836"/>
      <c r="K24" s="836"/>
      <c r="L24" s="1028"/>
      <c r="M24" s="1028"/>
    </row>
    <row r="25" spans="1:38" ht="12.75" x14ac:dyDescent="0.2">
      <c r="A25" s="836"/>
      <c r="B25" s="836"/>
      <c r="C25" s="836"/>
      <c r="D25" s="836"/>
      <c r="E25" s="836"/>
      <c r="F25" s="836"/>
      <c r="G25" s="836"/>
      <c r="H25" s="836"/>
      <c r="I25" s="836"/>
      <c r="J25" s="836"/>
      <c r="K25" s="836"/>
      <c r="L25" s="1028"/>
      <c r="M25" s="1028"/>
    </row>
    <row r="26" spans="1:38" x14ac:dyDescent="0.2">
      <c r="A26" s="1028"/>
      <c r="B26" s="1028"/>
      <c r="C26" s="1028"/>
      <c r="D26" s="1028"/>
      <c r="E26" s="1028"/>
      <c r="F26" s="1028"/>
      <c r="G26" s="1028"/>
      <c r="H26" s="1028"/>
      <c r="I26" s="1028"/>
      <c r="J26" s="1028"/>
      <c r="K26" s="1028"/>
      <c r="L26" s="1028"/>
      <c r="M26" s="1028"/>
    </row>
    <row r="27" spans="1:38" x14ac:dyDescent="0.2">
      <c r="A27" s="1028"/>
      <c r="B27" s="1028"/>
      <c r="C27" s="1028"/>
      <c r="D27" s="1028"/>
      <c r="E27" s="1028"/>
      <c r="F27" s="1028"/>
      <c r="G27" s="1028"/>
      <c r="H27" s="1028"/>
      <c r="I27" s="1028"/>
      <c r="J27" s="1028"/>
      <c r="K27" s="1028"/>
      <c r="L27" s="1028"/>
      <c r="M27" s="1028"/>
    </row>
    <row r="28" spans="1:38" x14ac:dyDescent="0.2">
      <c r="A28" s="1028"/>
      <c r="B28" s="1028"/>
      <c r="C28" s="1028"/>
      <c r="D28" s="1028"/>
      <c r="E28" s="1028"/>
      <c r="F28" s="1028"/>
      <c r="G28" s="1028"/>
      <c r="H28" s="1028"/>
      <c r="I28" s="1028"/>
      <c r="J28" s="1028"/>
      <c r="K28" s="1028"/>
      <c r="L28" s="1028"/>
      <c r="M28" s="1028"/>
    </row>
    <row r="29" spans="1:38" x14ac:dyDescent="0.2">
      <c r="A29" s="1028"/>
      <c r="B29" s="1028"/>
      <c r="C29" s="1028"/>
      <c r="D29" s="1028"/>
      <c r="E29" s="1028"/>
      <c r="F29" s="1028"/>
      <c r="G29" s="1028"/>
      <c r="H29" s="1028"/>
      <c r="I29" s="1028"/>
      <c r="J29" s="1028"/>
      <c r="K29" s="1028"/>
      <c r="L29" s="1028"/>
      <c r="M29" s="1028"/>
    </row>
    <row r="30" spans="1:38" x14ac:dyDescent="0.2">
      <c r="A30" s="1028"/>
      <c r="B30" s="1028"/>
      <c r="C30" s="1028"/>
      <c r="D30" s="1028"/>
      <c r="E30" s="1028"/>
      <c r="F30" s="1028"/>
      <c r="G30" s="1028"/>
      <c r="H30" s="1028"/>
      <c r="I30" s="1028"/>
      <c r="J30" s="1028"/>
      <c r="K30" s="1028"/>
      <c r="L30" s="1028"/>
      <c r="M30" s="1028"/>
    </row>
    <row r="31" spans="1:38" x14ac:dyDescent="0.2">
      <c r="A31" s="1028"/>
      <c r="B31" s="1028"/>
      <c r="C31" s="1028"/>
      <c r="D31" s="1028"/>
      <c r="E31" s="1028"/>
      <c r="F31" s="1028"/>
      <c r="G31" s="1028"/>
      <c r="H31" s="1028"/>
      <c r="I31" s="1028"/>
      <c r="J31" s="1028"/>
      <c r="K31" s="1028"/>
      <c r="L31" s="1028"/>
      <c r="M31" s="1028"/>
    </row>
    <row r="32" spans="1:38" x14ac:dyDescent="0.2">
      <c r="A32" s="1028"/>
      <c r="B32" s="1028"/>
      <c r="C32" s="1028"/>
      <c r="D32" s="1028"/>
      <c r="E32" s="1028"/>
      <c r="F32" s="1028"/>
      <c r="G32" s="1028"/>
      <c r="H32" s="1028"/>
      <c r="I32" s="1028"/>
      <c r="J32" s="1028"/>
      <c r="K32" s="1028"/>
      <c r="L32" s="1028"/>
      <c r="M32" s="1028"/>
    </row>
    <row r="33" spans="1:13" x14ac:dyDescent="0.2">
      <c r="A33" s="1028"/>
      <c r="B33" s="1028"/>
      <c r="C33" s="1028"/>
      <c r="D33" s="1028"/>
      <c r="E33" s="1028"/>
      <c r="F33" s="1028"/>
      <c r="G33" s="1028"/>
      <c r="H33" s="1028"/>
      <c r="I33" s="1028"/>
      <c r="J33" s="1028"/>
      <c r="K33" s="1028"/>
      <c r="L33" s="1028"/>
      <c r="M33" s="1028"/>
    </row>
    <row r="34" spans="1:13" x14ac:dyDescent="0.2">
      <c r="A34" s="1028"/>
      <c r="B34" s="1028"/>
      <c r="C34" s="1028"/>
      <c r="D34" s="1028"/>
      <c r="E34" s="1028"/>
      <c r="F34" s="1028"/>
      <c r="G34" s="1028"/>
      <c r="H34" s="1028"/>
      <c r="I34" s="1028"/>
      <c r="J34" s="1028"/>
      <c r="K34" s="1028"/>
      <c r="L34" s="1028"/>
      <c r="M34" s="1028"/>
    </row>
    <row r="35" spans="1:13" x14ac:dyDescent="0.2">
      <c r="A35" s="1028"/>
      <c r="B35" s="1028"/>
      <c r="C35" s="1028"/>
      <c r="D35" s="1028"/>
      <c r="E35" s="1028"/>
      <c r="F35" s="1028"/>
      <c r="G35" s="1028"/>
      <c r="H35" s="1028"/>
      <c r="I35" s="1028"/>
      <c r="J35" s="1028"/>
      <c r="K35" s="1028"/>
      <c r="L35" s="1028"/>
      <c r="M35" s="1028"/>
    </row>
    <row r="36" spans="1:13" x14ac:dyDescent="0.2">
      <c r="A36" s="1028"/>
      <c r="B36" s="1028"/>
      <c r="C36" s="1028"/>
      <c r="D36" s="1028"/>
      <c r="E36" s="1028"/>
      <c r="F36" s="1028"/>
      <c r="G36" s="1028"/>
      <c r="H36" s="1028"/>
      <c r="I36" s="1028"/>
      <c r="J36" s="1028"/>
      <c r="K36" s="1028"/>
      <c r="L36" s="1028"/>
      <c r="M36" s="1028"/>
    </row>
    <row r="37" spans="1:13" x14ac:dyDescent="0.2">
      <c r="A37" s="1028"/>
      <c r="B37" s="1028"/>
      <c r="C37" s="1028"/>
      <c r="D37" s="1028"/>
      <c r="E37" s="1028"/>
      <c r="F37" s="1028"/>
      <c r="G37" s="1028"/>
      <c r="H37" s="1028"/>
      <c r="I37" s="1028"/>
      <c r="J37" s="1028"/>
      <c r="K37" s="1028"/>
      <c r="L37" s="1028"/>
      <c r="M37" s="1028"/>
    </row>
    <row r="38" spans="1:13" x14ac:dyDescent="0.2">
      <c r="A38" s="1028"/>
      <c r="B38" s="1028"/>
      <c r="C38" s="1028"/>
      <c r="D38" s="1028"/>
      <c r="E38" s="1028"/>
      <c r="F38" s="1028"/>
      <c r="G38" s="1028"/>
      <c r="H38" s="1028"/>
      <c r="I38" s="1028"/>
      <c r="J38" s="1028"/>
      <c r="K38" s="1028"/>
      <c r="L38" s="1028"/>
      <c r="M38" s="1028"/>
    </row>
    <row r="39" spans="1:13" x14ac:dyDescent="0.2">
      <c r="A39" s="1028"/>
      <c r="B39" s="1028"/>
      <c r="C39" s="1028"/>
      <c r="D39" s="1028"/>
      <c r="E39" s="1028"/>
      <c r="F39" s="1028"/>
      <c r="G39" s="1028"/>
      <c r="H39" s="1028"/>
      <c r="I39" s="1028"/>
      <c r="J39" s="1028"/>
      <c r="K39" s="1028"/>
      <c r="L39" s="1028"/>
      <c r="M39" s="1028"/>
    </row>
    <row r="40" spans="1:13" x14ac:dyDescent="0.2">
      <c r="A40" s="1028"/>
      <c r="B40" s="1028"/>
      <c r="C40" s="1028"/>
      <c r="D40" s="1028"/>
      <c r="E40" s="1028"/>
      <c r="F40" s="1028"/>
      <c r="G40" s="1028"/>
      <c r="H40" s="1028"/>
      <c r="I40" s="1028"/>
      <c r="J40" s="1028"/>
      <c r="K40" s="1028"/>
      <c r="L40" s="1028"/>
      <c r="M40" s="1028"/>
    </row>
    <row r="41" spans="1:13" x14ac:dyDescent="0.2">
      <c r="A41" s="1028"/>
      <c r="B41" s="1028"/>
      <c r="C41" s="1028"/>
      <c r="D41" s="1028"/>
      <c r="E41" s="1028"/>
      <c r="F41" s="1028"/>
      <c r="G41" s="1028"/>
      <c r="H41" s="1028"/>
      <c r="I41" s="1028"/>
      <c r="J41" s="1028"/>
      <c r="K41" s="1028"/>
      <c r="L41" s="1028"/>
      <c r="M41" s="1028"/>
    </row>
    <row r="42" spans="1:13" x14ac:dyDescent="0.2">
      <c r="A42" s="1028"/>
      <c r="B42" s="1028"/>
      <c r="C42" s="1028"/>
      <c r="D42" s="1028"/>
      <c r="E42" s="1028"/>
      <c r="F42" s="1028"/>
      <c r="G42" s="1028"/>
      <c r="H42" s="1028"/>
      <c r="I42" s="1028"/>
      <c r="J42" s="1028"/>
      <c r="K42" s="1028"/>
      <c r="L42" s="1028"/>
      <c r="M42" s="1028"/>
    </row>
    <row r="43" spans="1:13" x14ac:dyDescent="0.2">
      <c r="A43" s="1028"/>
      <c r="B43" s="1028"/>
      <c r="C43" s="1028"/>
      <c r="D43" s="1028"/>
      <c r="E43" s="1028"/>
      <c r="F43" s="1028"/>
      <c r="G43" s="1028"/>
      <c r="H43" s="1028"/>
      <c r="I43" s="1028"/>
      <c r="J43" s="1028"/>
      <c r="K43" s="1028"/>
      <c r="L43" s="1028"/>
      <c r="M43" s="1028"/>
    </row>
    <row r="44" spans="1:13" x14ac:dyDescent="0.2">
      <c r="A44" s="1028"/>
      <c r="B44" s="1028"/>
      <c r="C44" s="1028"/>
      <c r="D44" s="1028"/>
      <c r="E44" s="1028"/>
      <c r="F44" s="1028"/>
      <c r="G44" s="1028"/>
      <c r="H44" s="1028"/>
      <c r="I44" s="1028"/>
      <c r="J44" s="1028"/>
      <c r="K44" s="1028"/>
      <c r="L44" s="1028"/>
      <c r="M44" s="1028"/>
    </row>
  </sheetData>
  <mergeCells count="13">
    <mergeCell ref="AJ3:AL3"/>
    <mergeCell ref="AD3:AF3"/>
    <mergeCell ref="AG3:AI3"/>
    <mergeCell ref="R3:T3"/>
    <mergeCell ref="U3:W3"/>
    <mergeCell ref="X3:Z3"/>
    <mergeCell ref="AA3:AC3"/>
    <mergeCell ref="A1:B1"/>
    <mergeCell ref="O3:Q3"/>
    <mergeCell ref="C3:E3"/>
    <mergeCell ref="F3:H3"/>
    <mergeCell ref="I3:K3"/>
    <mergeCell ref="L3:N3"/>
  </mergeCells>
  <hyperlinks>
    <hyperlink ref="B23" r:id="rId1" xr:uid="{9D6C6A71-E29F-407A-BEC6-E7607B4E573C}"/>
    <hyperlink ref="A1" location="Inhoud!A1" display="Home" xr:uid="{19DD16EB-4C8E-43B3-9E97-C81BEF152F2A}"/>
    <hyperlink ref="A1:B1" location="Contents!A1" display="To table of contents" xr:uid="{A61B5B7D-1F52-44E8-B477-C82DE3EFF420}"/>
  </hyperlinks>
  <pageMargins left="0.34" right="0.31" top="1" bottom="1" header="0.5" footer="0.5"/>
  <pageSetup paperSize="9" scale="54" orientation="landscape" r:id="rId2"/>
  <headerFooter alignWithMargins="0"/>
  <customProperties>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4" tint="0.79998168889431442"/>
    <pageSetUpPr fitToPage="1"/>
  </sheetPr>
  <dimension ref="A1:F28"/>
  <sheetViews>
    <sheetView zoomScale="70" zoomScaleNormal="70" workbookViewId="0">
      <selection activeCell="B20" sqref="B20"/>
    </sheetView>
  </sheetViews>
  <sheetFormatPr defaultColWidth="9" defaultRowHeight="12.75" x14ac:dyDescent="0.2"/>
  <cols>
    <col min="1" max="1" width="33.33203125" style="49" customWidth="1"/>
    <col min="2" max="2" width="23.1640625" style="49" customWidth="1"/>
    <col min="3" max="4" width="25.83203125" style="49" customWidth="1"/>
    <col min="5" max="16384" width="9" style="49"/>
  </cols>
  <sheetData>
    <row r="1" spans="1:6" ht="30" customHeight="1" x14ac:dyDescent="0.2">
      <c r="A1" s="1744" t="s">
        <v>2</v>
      </c>
      <c r="B1" s="1744"/>
      <c r="C1" s="55"/>
      <c r="F1" s="115"/>
    </row>
    <row r="2" spans="1:6" ht="20.25" x14ac:dyDescent="0.3">
      <c r="A2" s="336" t="s">
        <v>1518</v>
      </c>
      <c r="B2" s="51"/>
      <c r="C2" s="52"/>
      <c r="D2" s="52"/>
    </row>
    <row r="3" spans="1:6" ht="14.25" x14ac:dyDescent="0.2">
      <c r="A3" s="340"/>
      <c r="B3" s="340"/>
      <c r="C3" s="341" t="s">
        <v>205</v>
      </c>
      <c r="D3" s="341" t="s">
        <v>206</v>
      </c>
    </row>
    <row r="4" spans="1:6" x14ac:dyDescent="0.2">
      <c r="A4" s="340"/>
      <c r="B4" s="340"/>
      <c r="C4" s="342" t="s">
        <v>207</v>
      </c>
      <c r="D4" s="342" t="s">
        <v>208</v>
      </c>
    </row>
    <row r="5" spans="1:6" x14ac:dyDescent="0.2">
      <c r="A5" s="343" t="s">
        <v>209</v>
      </c>
      <c r="B5" s="340"/>
      <c r="C5" s="344"/>
      <c r="D5" s="344"/>
    </row>
    <row r="6" spans="1:6" x14ac:dyDescent="0.2">
      <c r="A6" s="337" t="s">
        <v>210</v>
      </c>
      <c r="B6" s="338" t="s">
        <v>211</v>
      </c>
      <c r="C6" s="345">
        <v>2.1412707645277584</v>
      </c>
      <c r="D6" s="346">
        <v>0.68023557256416312</v>
      </c>
    </row>
    <row r="7" spans="1:6" x14ac:dyDescent="0.2">
      <c r="A7" s="337" t="s">
        <v>212</v>
      </c>
      <c r="B7" s="338" t="s">
        <v>213</v>
      </c>
      <c r="C7" s="345">
        <v>2.1412707645277584</v>
      </c>
      <c r="D7" s="346">
        <v>0.68023557256416312</v>
      </c>
    </row>
    <row r="8" spans="1:6" x14ac:dyDescent="0.2">
      <c r="A8" s="337" t="s">
        <v>212</v>
      </c>
      <c r="B8" s="338" t="s">
        <v>214</v>
      </c>
      <c r="C8" s="345">
        <v>2.1412707645277584</v>
      </c>
      <c r="D8" s="346">
        <v>0.68023557256416312</v>
      </c>
    </row>
    <row r="9" spans="1:6" x14ac:dyDescent="0.2">
      <c r="A9" s="337" t="s">
        <v>212</v>
      </c>
      <c r="B9" s="338" t="s">
        <v>215</v>
      </c>
      <c r="C9" s="346">
        <v>0.14066872574585726</v>
      </c>
      <c r="D9" s="347">
        <v>7.4852975778890709E-3</v>
      </c>
    </row>
    <row r="10" spans="1:6" x14ac:dyDescent="0.2">
      <c r="A10" s="337" t="s">
        <v>216</v>
      </c>
      <c r="B10" s="338"/>
      <c r="C10" s="346">
        <v>0.14066872574585726</v>
      </c>
      <c r="D10" s="347">
        <v>7.4852975778890709E-3</v>
      </c>
    </row>
    <row r="11" spans="1:6" x14ac:dyDescent="0.2">
      <c r="A11" s="337" t="s">
        <v>217</v>
      </c>
      <c r="B11" s="338"/>
      <c r="C11" s="346">
        <v>0.14066872574585726</v>
      </c>
      <c r="D11" s="347">
        <v>7.4852975778890709E-3</v>
      </c>
    </row>
    <row r="12" spans="1:6" x14ac:dyDescent="0.2">
      <c r="A12" s="337" t="s">
        <v>218</v>
      </c>
      <c r="B12" s="338"/>
      <c r="C12" s="346">
        <v>0.11431681680650703</v>
      </c>
      <c r="D12" s="347">
        <v>7.4852975778895089E-3</v>
      </c>
    </row>
    <row r="13" spans="1:6" x14ac:dyDescent="0.2">
      <c r="A13" s="337" t="s">
        <v>219</v>
      </c>
      <c r="B13" s="338"/>
      <c r="C13" s="346">
        <v>0.11431681680650703</v>
      </c>
      <c r="D13" s="347">
        <v>7.4852975778895089E-3</v>
      </c>
    </row>
    <row r="14" spans="1:6" x14ac:dyDescent="0.2">
      <c r="A14" s="337" t="s">
        <v>220</v>
      </c>
      <c r="B14" s="338"/>
      <c r="C14" s="346">
        <v>0.11431681680650703</v>
      </c>
      <c r="D14" s="347">
        <v>7.4852975778895089E-3</v>
      </c>
    </row>
    <row r="15" spans="1:6" x14ac:dyDescent="0.2">
      <c r="A15" s="337" t="s">
        <v>221</v>
      </c>
      <c r="B15" s="338"/>
      <c r="C15" s="346">
        <v>0.11431681680650703</v>
      </c>
      <c r="D15" s="347">
        <v>7.4852975778895089E-3</v>
      </c>
    </row>
    <row r="16" spans="1:6" x14ac:dyDescent="0.2">
      <c r="A16" s="337"/>
      <c r="B16" s="338"/>
      <c r="C16" s="339"/>
      <c r="D16" s="347"/>
    </row>
    <row r="17" spans="1:4" x14ac:dyDescent="0.2">
      <c r="A17" s="343" t="s">
        <v>222</v>
      </c>
      <c r="B17" s="338"/>
      <c r="C17" s="339"/>
      <c r="D17" s="347"/>
    </row>
    <row r="18" spans="1:4" x14ac:dyDescent="0.2">
      <c r="A18" s="337"/>
      <c r="B18" s="338" t="s">
        <v>223</v>
      </c>
      <c r="C18" s="346">
        <v>0.73746494207474123</v>
      </c>
      <c r="D18" s="346">
        <v>0.12591755861042545</v>
      </c>
    </row>
    <row r="19" spans="1:4" x14ac:dyDescent="0.2">
      <c r="A19" s="337"/>
      <c r="B19" s="338" t="s">
        <v>224</v>
      </c>
      <c r="C19" s="346">
        <v>0.73746494207474123</v>
      </c>
      <c r="D19" s="346">
        <v>5.0270835596851311E-2</v>
      </c>
    </row>
    <row r="20" spans="1:4" x14ac:dyDescent="0.2">
      <c r="A20" s="343" t="s">
        <v>225</v>
      </c>
      <c r="B20" s="338"/>
      <c r="C20" s="346"/>
      <c r="D20" s="347"/>
    </row>
    <row r="21" spans="1:4" x14ac:dyDescent="0.2">
      <c r="A21" s="343"/>
      <c r="B21" s="338" t="s">
        <v>223</v>
      </c>
      <c r="C21" s="346">
        <v>0.3081552819645712</v>
      </c>
      <c r="D21" s="346">
        <v>9.9621603604876471E-2</v>
      </c>
    </row>
    <row r="22" spans="1:4" x14ac:dyDescent="0.2">
      <c r="A22" s="337"/>
      <c r="B22" s="338"/>
      <c r="C22" s="339"/>
      <c r="D22" s="339"/>
    </row>
    <row r="23" spans="1:4" x14ac:dyDescent="0.2">
      <c r="A23" s="337"/>
      <c r="B23" s="338"/>
      <c r="C23" s="339"/>
      <c r="D23" s="339"/>
    </row>
    <row r="24" spans="1:4" ht="14.25" x14ac:dyDescent="0.2">
      <c r="A24" s="43" t="s">
        <v>226</v>
      </c>
      <c r="B24" s="115"/>
      <c r="C24" s="115"/>
      <c r="D24" s="115"/>
    </row>
    <row r="25" spans="1:4" ht="14.25" x14ac:dyDescent="0.2">
      <c r="A25" s="43" t="s">
        <v>227</v>
      </c>
      <c r="B25" s="115"/>
      <c r="C25" s="115"/>
      <c r="D25" s="115"/>
    </row>
    <row r="27" spans="1:4" x14ac:dyDescent="0.2">
      <c r="A27" s="49" t="s">
        <v>228</v>
      </c>
    </row>
    <row r="28" spans="1:4" x14ac:dyDescent="0.2">
      <c r="A28" s="49" t="s">
        <v>229</v>
      </c>
    </row>
  </sheetData>
  <mergeCells count="1">
    <mergeCell ref="A1:B1"/>
  </mergeCells>
  <hyperlinks>
    <hyperlink ref="A1" location="Inhoud!A1" display="Home" xr:uid="{E7BE35FA-4E25-4376-B64B-B13C72E69DFB}"/>
    <hyperlink ref="A1:B1" location="Contents!A1" display="To table of contents" xr:uid="{A946DAF5-2223-4EE6-AF03-DA2186B3769E}"/>
  </hyperlinks>
  <pageMargins left="0.71" right="0.69" top="1" bottom="1" header="0.5" footer="0.5"/>
  <pageSetup paperSize="9" orientation="portrait" r:id="rId1"/>
  <headerFooter alignWithMargins="0"/>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4" tint="0.79998168889431442"/>
    <pageSetUpPr fitToPage="1"/>
  </sheetPr>
  <dimension ref="A1:P64"/>
  <sheetViews>
    <sheetView zoomScale="70" zoomScaleNormal="70" workbookViewId="0">
      <selection activeCell="B20" sqref="B20"/>
    </sheetView>
  </sheetViews>
  <sheetFormatPr defaultColWidth="14.33203125" defaultRowHeight="12.75" x14ac:dyDescent="0.2"/>
  <cols>
    <col min="1" max="1" width="33.33203125" style="56" customWidth="1"/>
    <col min="2" max="2" width="10.83203125" style="56" customWidth="1"/>
    <col min="3" max="3" width="13.33203125" style="54" customWidth="1"/>
    <col min="4" max="4" width="8.1640625" style="55" customWidth="1"/>
    <col min="5" max="10" width="10.83203125" style="55" customWidth="1"/>
    <col min="11" max="11" width="10.83203125" style="56" customWidth="1"/>
    <col min="12" max="12" width="13.33203125" style="56" customWidth="1"/>
    <col min="13" max="16384" width="14.33203125" style="56"/>
  </cols>
  <sheetData>
    <row r="1" spans="1:16" ht="30" customHeight="1" x14ac:dyDescent="0.2">
      <c r="A1" s="1744" t="s">
        <v>2</v>
      </c>
      <c r="B1" s="1744"/>
      <c r="C1" s="55"/>
      <c r="N1" s="115"/>
      <c r="O1" s="115"/>
      <c r="P1" s="115"/>
    </row>
    <row r="2" spans="1:16" ht="20.25" x14ac:dyDescent="0.3">
      <c r="A2" s="348" t="s">
        <v>1519</v>
      </c>
      <c r="B2" s="57"/>
      <c r="C2" s="58"/>
      <c r="D2" s="58"/>
      <c r="E2" s="58"/>
      <c r="F2" s="58"/>
      <c r="J2" s="59" t="s">
        <v>230</v>
      </c>
      <c r="N2" s="115"/>
      <c r="O2" s="115"/>
      <c r="P2" s="115"/>
    </row>
    <row r="3" spans="1:16" x14ac:dyDescent="0.2">
      <c r="A3" s="60"/>
      <c r="B3" s="349" t="s">
        <v>231</v>
      </c>
      <c r="C3" s="1760" t="s">
        <v>199</v>
      </c>
      <c r="D3" s="1760" t="s">
        <v>203</v>
      </c>
      <c r="E3" s="1772" t="s">
        <v>204</v>
      </c>
      <c r="F3" s="1775" t="s">
        <v>201</v>
      </c>
      <c r="G3" s="1766" t="s">
        <v>233</v>
      </c>
      <c r="H3" s="1769" t="s">
        <v>266</v>
      </c>
      <c r="I3" s="1766" t="s">
        <v>234</v>
      </c>
      <c r="J3" s="1760" t="s">
        <v>924</v>
      </c>
      <c r="K3" s="1760" t="s">
        <v>925</v>
      </c>
      <c r="L3" s="1763" t="s">
        <v>926</v>
      </c>
      <c r="N3" s="115"/>
      <c r="O3" s="115"/>
      <c r="P3" s="115"/>
    </row>
    <row r="4" spans="1:16" x14ac:dyDescent="0.2">
      <c r="A4" s="149"/>
      <c r="B4" s="350"/>
      <c r="C4" s="1761"/>
      <c r="D4" s="1761"/>
      <c r="E4" s="1773"/>
      <c r="F4" s="1776"/>
      <c r="G4" s="1767"/>
      <c r="H4" s="1770"/>
      <c r="I4" s="1767"/>
      <c r="J4" s="1761"/>
      <c r="K4" s="1761"/>
      <c r="L4" s="1764"/>
      <c r="N4" s="115"/>
      <c r="O4" s="115"/>
      <c r="P4" s="115"/>
    </row>
    <row r="5" spans="1:16" x14ac:dyDescent="0.2">
      <c r="A5" s="149"/>
      <c r="B5" s="350"/>
      <c r="C5" s="1762"/>
      <c r="D5" s="1762"/>
      <c r="E5" s="1774"/>
      <c r="F5" s="1777"/>
      <c r="G5" s="1768"/>
      <c r="H5" s="1771"/>
      <c r="I5" s="1768"/>
      <c r="J5" s="1762"/>
      <c r="K5" s="1762"/>
      <c r="L5" s="1765"/>
      <c r="N5" s="115"/>
      <c r="O5" s="115"/>
      <c r="P5" s="115"/>
    </row>
    <row r="6" spans="1:16" x14ac:dyDescent="0.2">
      <c r="A6" s="62"/>
      <c r="B6" s="351"/>
      <c r="C6" s="63"/>
      <c r="D6" s="64"/>
      <c r="E6" s="64"/>
      <c r="F6" s="64"/>
      <c r="G6" s="64"/>
      <c r="H6" s="64"/>
      <c r="I6" s="64"/>
      <c r="J6" s="355" t="s">
        <v>176</v>
      </c>
      <c r="K6" s="65"/>
      <c r="L6" s="66"/>
      <c r="N6" s="115"/>
      <c r="O6" s="115"/>
      <c r="P6" s="115"/>
    </row>
    <row r="7" spans="1:16" ht="6.75" customHeight="1" x14ac:dyDescent="0.2">
      <c r="A7" s="67"/>
      <c r="B7" s="352"/>
      <c r="C7" s="23"/>
      <c r="D7" s="68"/>
      <c r="E7" s="68"/>
      <c r="F7" s="68"/>
      <c r="G7" s="68"/>
      <c r="H7" s="68"/>
      <c r="I7" s="68"/>
      <c r="J7" s="67"/>
      <c r="K7" s="69"/>
      <c r="L7" s="70"/>
      <c r="N7" s="115"/>
      <c r="O7" s="115"/>
      <c r="P7" s="115"/>
    </row>
    <row r="8" spans="1:16" ht="12.75" customHeight="1" x14ac:dyDescent="0.2">
      <c r="A8" s="71" t="s">
        <v>381</v>
      </c>
      <c r="B8" s="352"/>
      <c r="C8" s="23"/>
      <c r="D8" s="68"/>
      <c r="E8" s="68"/>
      <c r="F8" s="68"/>
      <c r="G8" s="68"/>
      <c r="H8" s="68"/>
      <c r="I8" s="68"/>
      <c r="J8" s="67"/>
      <c r="K8" s="69"/>
      <c r="L8" s="70"/>
      <c r="N8" s="115"/>
      <c r="O8" s="115"/>
      <c r="P8" s="115"/>
    </row>
    <row r="9" spans="1:16" x14ac:dyDescent="0.2">
      <c r="A9" s="72" t="s">
        <v>237</v>
      </c>
      <c r="B9" s="352" t="s">
        <v>238</v>
      </c>
      <c r="C9" s="73">
        <v>33.029095792300808</v>
      </c>
      <c r="D9" s="73">
        <v>30.074306177260517</v>
      </c>
      <c r="E9" s="73">
        <v>6.6678603401969569</v>
      </c>
      <c r="F9" s="73">
        <v>39.794091316025067</v>
      </c>
      <c r="G9" s="73">
        <v>77.242125824041679</v>
      </c>
      <c r="H9" s="73">
        <v>59.846667209245545</v>
      </c>
      <c r="I9" s="73">
        <v>51.888988361683076</v>
      </c>
      <c r="J9" s="74">
        <v>5</v>
      </c>
      <c r="K9" s="75">
        <v>95</v>
      </c>
      <c r="L9" s="76" t="s">
        <v>103</v>
      </c>
    </row>
    <row r="10" spans="1:16" x14ac:dyDescent="0.2">
      <c r="A10" s="72" t="s">
        <v>239</v>
      </c>
      <c r="B10" s="352"/>
      <c r="C10" s="73">
        <v>4</v>
      </c>
      <c r="D10" s="73">
        <v>2</v>
      </c>
      <c r="E10" s="73">
        <v>2</v>
      </c>
      <c r="F10" s="77">
        <v>4</v>
      </c>
      <c r="G10" s="73">
        <v>11</v>
      </c>
      <c r="H10" s="73">
        <v>11</v>
      </c>
      <c r="I10" s="77">
        <v>8</v>
      </c>
      <c r="J10" s="74"/>
      <c r="K10" s="69"/>
      <c r="L10" s="70"/>
    </row>
    <row r="11" spans="1:16" x14ac:dyDescent="0.2">
      <c r="A11" s="72" t="s">
        <v>240</v>
      </c>
      <c r="B11" s="352" t="s">
        <v>238</v>
      </c>
      <c r="C11" s="73">
        <v>132.11638316920323</v>
      </c>
      <c r="D11" s="73">
        <v>60.148612354521035</v>
      </c>
      <c r="E11" s="73">
        <v>13.335720680393914</v>
      </c>
      <c r="F11" s="77">
        <v>159.17636526410027</v>
      </c>
      <c r="G11" s="73">
        <v>849.66338406445846</v>
      </c>
      <c r="H11" s="73">
        <v>658.31333930170103</v>
      </c>
      <c r="I11" s="77">
        <v>415.11190689346461</v>
      </c>
      <c r="J11" s="74">
        <v>5</v>
      </c>
      <c r="K11" s="75">
        <v>95</v>
      </c>
      <c r="L11" s="76" t="s">
        <v>103</v>
      </c>
    </row>
    <row r="12" spans="1:16" x14ac:dyDescent="0.2">
      <c r="A12" s="72" t="s">
        <v>241</v>
      </c>
      <c r="B12" s="352" t="s">
        <v>242</v>
      </c>
      <c r="C12" s="73">
        <v>20.896663577386466</v>
      </c>
      <c r="D12" s="73">
        <v>7.5810936051899906</v>
      </c>
      <c r="E12" s="73">
        <v>0</v>
      </c>
      <c r="F12" s="77">
        <v>22.724745134383685</v>
      </c>
      <c r="G12" s="73">
        <v>68.656163113994438</v>
      </c>
      <c r="H12" s="73">
        <v>62.796570898980534</v>
      </c>
      <c r="I12" s="73">
        <v>52.066728452270617</v>
      </c>
      <c r="J12" s="74">
        <v>49</v>
      </c>
      <c r="K12" s="75">
        <v>20</v>
      </c>
      <c r="L12" s="78">
        <v>31</v>
      </c>
    </row>
    <row r="13" spans="1:16" ht="14.25" x14ac:dyDescent="0.2">
      <c r="A13" s="72" t="s">
        <v>243</v>
      </c>
      <c r="B13" s="352" t="s">
        <v>242</v>
      </c>
      <c r="C13" s="73">
        <v>179.86929274843328</v>
      </c>
      <c r="D13" s="73">
        <v>74.017009847806619</v>
      </c>
      <c r="E13" s="73">
        <v>50.121754700089525</v>
      </c>
      <c r="F13" s="77">
        <v>179.86929274843328</v>
      </c>
      <c r="G13" s="73">
        <v>921.63115487914058</v>
      </c>
      <c r="H13" s="73">
        <v>921.63115487914058</v>
      </c>
      <c r="I13" s="77">
        <v>921.63115487914058</v>
      </c>
      <c r="J13" s="74">
        <v>5</v>
      </c>
      <c r="K13" s="75">
        <v>95</v>
      </c>
      <c r="L13" s="76" t="s">
        <v>103</v>
      </c>
    </row>
    <row r="14" spans="1:16" ht="14.25" x14ac:dyDescent="0.2">
      <c r="A14" s="72" t="s">
        <v>244</v>
      </c>
      <c r="B14" s="352" t="s">
        <v>242</v>
      </c>
      <c r="C14" s="73">
        <v>179.86929274843328</v>
      </c>
      <c r="D14" s="73">
        <v>74.017009847806619</v>
      </c>
      <c r="E14" s="73">
        <v>50.121754700089525</v>
      </c>
      <c r="F14" s="73">
        <v>179.86929274843328</v>
      </c>
      <c r="G14" s="73">
        <v>921.63115487914058</v>
      </c>
      <c r="H14" s="73">
        <v>921.63115487914058</v>
      </c>
      <c r="I14" s="73">
        <v>921.63115487914058</v>
      </c>
      <c r="J14" s="74">
        <v>5</v>
      </c>
      <c r="K14" s="75">
        <v>95</v>
      </c>
      <c r="L14" s="76" t="s">
        <v>103</v>
      </c>
    </row>
    <row r="15" spans="1:16" x14ac:dyDescent="0.2">
      <c r="A15" s="79"/>
      <c r="B15" s="61"/>
      <c r="C15" s="73"/>
      <c r="D15" s="73"/>
      <c r="E15" s="73"/>
      <c r="F15" s="73"/>
      <c r="G15" s="73"/>
      <c r="H15" s="73"/>
      <c r="I15" s="73"/>
      <c r="J15" s="74"/>
      <c r="K15" s="75"/>
      <c r="L15" s="76"/>
    </row>
    <row r="16" spans="1:16" x14ac:dyDescent="0.2">
      <c r="A16" s="71" t="s">
        <v>346</v>
      </c>
      <c r="B16" s="61"/>
      <c r="C16" s="73"/>
      <c r="D16" s="73"/>
      <c r="E16" s="73"/>
      <c r="F16" s="73"/>
      <c r="G16" s="73"/>
      <c r="H16" s="73"/>
      <c r="I16" s="73"/>
      <c r="J16" s="74"/>
      <c r="K16" s="75"/>
      <c r="L16" s="76"/>
    </row>
    <row r="17" spans="1:12" x14ac:dyDescent="0.2">
      <c r="A17" s="72" t="s">
        <v>237</v>
      </c>
      <c r="B17" s="352" t="s">
        <v>238</v>
      </c>
      <c r="C17" s="73">
        <v>21.232990152193373</v>
      </c>
      <c r="D17" s="73">
        <v>19.333482542524617</v>
      </c>
      <c r="E17" s="73">
        <v>4.286481647269472</v>
      </c>
      <c r="F17" s="73">
        <v>25.581915846016116</v>
      </c>
      <c r="G17" s="73">
        <v>49.655652315455363</v>
      </c>
      <c r="H17" s="73">
        <v>38.472857491657855</v>
      </c>
      <c r="I17" s="73">
        <v>33.357206803939121</v>
      </c>
      <c r="J17" s="74">
        <v>5</v>
      </c>
      <c r="K17" s="75">
        <v>95</v>
      </c>
      <c r="L17" s="76" t="s">
        <v>103</v>
      </c>
    </row>
    <row r="18" spans="1:12" x14ac:dyDescent="0.2">
      <c r="A18" s="72" t="s">
        <v>239</v>
      </c>
      <c r="B18" s="352"/>
      <c r="C18" s="73">
        <v>4</v>
      </c>
      <c r="D18" s="73">
        <v>2</v>
      </c>
      <c r="E18" s="73">
        <v>2</v>
      </c>
      <c r="F18" s="77">
        <v>4</v>
      </c>
      <c r="G18" s="73">
        <v>11</v>
      </c>
      <c r="H18" s="73">
        <v>11</v>
      </c>
      <c r="I18" s="77">
        <v>8</v>
      </c>
      <c r="J18" s="74"/>
      <c r="K18" s="75"/>
      <c r="L18" s="76"/>
    </row>
    <row r="19" spans="1:12" x14ac:dyDescent="0.2">
      <c r="A19" s="72" t="s">
        <v>240</v>
      </c>
      <c r="B19" s="352" t="s">
        <v>238</v>
      </c>
      <c r="C19" s="73">
        <v>84.931960608773494</v>
      </c>
      <c r="D19" s="73">
        <v>38.666965085049235</v>
      </c>
      <c r="E19" s="73">
        <v>8.572963294538944</v>
      </c>
      <c r="F19" s="77">
        <v>102.32766338406446</v>
      </c>
      <c r="G19" s="73">
        <v>546.21217547000902</v>
      </c>
      <c r="H19" s="73">
        <v>423.20143240823637</v>
      </c>
      <c r="I19" s="77">
        <v>266.85765443151297</v>
      </c>
      <c r="J19" s="74">
        <v>5</v>
      </c>
      <c r="K19" s="75">
        <v>95</v>
      </c>
      <c r="L19" s="76" t="s">
        <v>103</v>
      </c>
    </row>
    <row r="20" spans="1:12" x14ac:dyDescent="0.2">
      <c r="A20" s="72" t="s">
        <v>241</v>
      </c>
      <c r="B20" s="352" t="s">
        <v>242</v>
      </c>
      <c r="C20" s="73">
        <v>6.26899907321594</v>
      </c>
      <c r="D20" s="73">
        <v>2.2743280815569973</v>
      </c>
      <c r="E20" s="73">
        <v>0</v>
      </c>
      <c r="F20" s="77">
        <v>6.8174235403151053</v>
      </c>
      <c r="G20" s="73">
        <v>20.596848934198331</v>
      </c>
      <c r="H20" s="73">
        <v>18.838971269694159</v>
      </c>
      <c r="I20" s="73">
        <v>15.620018535681185</v>
      </c>
      <c r="J20" s="74">
        <v>49</v>
      </c>
      <c r="K20" s="75">
        <v>20</v>
      </c>
      <c r="L20" s="78">
        <v>31</v>
      </c>
    </row>
    <row r="21" spans="1:12" ht="14.25" x14ac:dyDescent="0.2">
      <c r="A21" s="72" t="s">
        <v>243</v>
      </c>
      <c r="B21" s="352" t="s">
        <v>242</v>
      </c>
      <c r="C21" s="73">
        <v>115.63025962399283</v>
      </c>
      <c r="D21" s="73">
        <v>47.582363473589972</v>
      </c>
      <c r="E21" s="73">
        <v>32.221128021486123</v>
      </c>
      <c r="F21" s="77">
        <v>115.63025962399283</v>
      </c>
      <c r="G21" s="73">
        <v>592.47717099373324</v>
      </c>
      <c r="H21" s="73">
        <v>592.47717099373324</v>
      </c>
      <c r="I21" s="77">
        <v>592.47717099373324</v>
      </c>
      <c r="J21" s="74">
        <v>5</v>
      </c>
      <c r="K21" s="75">
        <v>95</v>
      </c>
      <c r="L21" s="76" t="s">
        <v>103</v>
      </c>
    </row>
    <row r="22" spans="1:12" ht="14.25" x14ac:dyDescent="0.2">
      <c r="A22" s="72" t="s">
        <v>244</v>
      </c>
      <c r="B22" s="352" t="s">
        <v>242</v>
      </c>
      <c r="C22" s="73">
        <v>115.63025962399283</v>
      </c>
      <c r="D22" s="73">
        <v>47.582363473589972</v>
      </c>
      <c r="E22" s="73">
        <v>32.221128021486123</v>
      </c>
      <c r="F22" s="73">
        <v>115.63025962399283</v>
      </c>
      <c r="G22" s="73">
        <v>592.47717099373324</v>
      </c>
      <c r="H22" s="73">
        <v>592.47717099373324</v>
      </c>
      <c r="I22" s="73">
        <v>592.47717099373324</v>
      </c>
      <c r="J22" s="74">
        <v>5</v>
      </c>
      <c r="K22" s="75">
        <v>95</v>
      </c>
      <c r="L22" s="76" t="s">
        <v>103</v>
      </c>
    </row>
    <row r="23" spans="1:12" x14ac:dyDescent="0.2">
      <c r="A23" s="79"/>
      <c r="B23" s="61"/>
      <c r="C23" s="73"/>
      <c r="D23" s="73"/>
      <c r="E23" s="73"/>
      <c r="F23" s="73"/>
      <c r="G23" s="73"/>
      <c r="H23" s="73"/>
      <c r="I23" s="73"/>
      <c r="J23" s="74"/>
      <c r="K23" s="75"/>
      <c r="L23" s="76"/>
    </row>
    <row r="24" spans="1:12" x14ac:dyDescent="0.2">
      <c r="A24" s="71" t="s">
        <v>347</v>
      </c>
      <c r="B24" s="352"/>
      <c r="C24" s="80"/>
      <c r="D24" s="80"/>
      <c r="E24" s="80"/>
      <c r="F24" s="80"/>
      <c r="G24" s="80"/>
      <c r="H24" s="80"/>
      <c r="I24" s="80"/>
      <c r="J24" s="81"/>
      <c r="K24" s="69"/>
      <c r="L24" s="76"/>
    </row>
    <row r="25" spans="1:12" x14ac:dyDescent="0.2">
      <c r="A25" s="72" t="s">
        <v>237</v>
      </c>
      <c r="B25" s="352" t="s">
        <v>238</v>
      </c>
      <c r="C25" s="73">
        <v>25.951432408236347</v>
      </c>
      <c r="D25" s="73">
        <v>23.629811996418979</v>
      </c>
      <c r="E25" s="73">
        <v>5.239033124440466</v>
      </c>
      <c r="F25" s="73">
        <v>31.266786034019695</v>
      </c>
      <c r="G25" s="73">
        <v>60.690241718889894</v>
      </c>
      <c r="H25" s="73">
        <v>47.022381378692927</v>
      </c>
      <c r="I25" s="73">
        <v>40.769919427036704</v>
      </c>
      <c r="J25" s="74">
        <v>5</v>
      </c>
      <c r="K25" s="75">
        <v>95</v>
      </c>
      <c r="L25" s="76" t="s">
        <v>103</v>
      </c>
    </row>
    <row r="26" spans="1:12" x14ac:dyDescent="0.2">
      <c r="A26" s="72" t="s">
        <v>239</v>
      </c>
      <c r="B26" s="352"/>
      <c r="C26" s="73">
        <v>4</v>
      </c>
      <c r="D26" s="73">
        <v>2</v>
      </c>
      <c r="E26" s="73">
        <v>2</v>
      </c>
      <c r="F26" s="77">
        <v>4</v>
      </c>
      <c r="G26" s="73">
        <v>11</v>
      </c>
      <c r="H26" s="73">
        <v>11</v>
      </c>
      <c r="I26" s="77">
        <v>8</v>
      </c>
      <c r="J26" s="74"/>
      <c r="K26" s="75"/>
      <c r="L26" s="76"/>
    </row>
    <row r="27" spans="1:12" x14ac:dyDescent="0.2">
      <c r="A27" s="72" t="s">
        <v>240</v>
      </c>
      <c r="B27" s="352" t="s">
        <v>238</v>
      </c>
      <c r="C27" s="73">
        <v>103.80572963294539</v>
      </c>
      <c r="D27" s="73">
        <v>47.259623992837959</v>
      </c>
      <c r="E27" s="73">
        <v>10.478066248880932</v>
      </c>
      <c r="F27" s="77">
        <v>125.06714413607878</v>
      </c>
      <c r="G27" s="73">
        <v>667.59265890778886</v>
      </c>
      <c r="H27" s="73">
        <v>517.24619516562223</v>
      </c>
      <c r="I27" s="77">
        <v>326.15935541629364</v>
      </c>
      <c r="J27" s="74">
        <v>5</v>
      </c>
      <c r="K27" s="75">
        <v>95</v>
      </c>
      <c r="L27" s="76" t="s">
        <v>103</v>
      </c>
    </row>
    <row r="28" spans="1:12" x14ac:dyDescent="0.2">
      <c r="A28" s="72" t="s">
        <v>241</v>
      </c>
      <c r="B28" s="352" t="s">
        <v>242</v>
      </c>
      <c r="C28" s="73">
        <v>3.3434661723818349</v>
      </c>
      <c r="D28" s="73">
        <v>1.2129749768303986</v>
      </c>
      <c r="E28" s="73">
        <v>0</v>
      </c>
      <c r="F28" s="77">
        <v>3.6359592215013898</v>
      </c>
      <c r="G28" s="73">
        <v>10.98498609823911</v>
      </c>
      <c r="H28" s="73">
        <v>10.047451343836887</v>
      </c>
      <c r="I28" s="73">
        <v>8.3306765523632986</v>
      </c>
      <c r="J28" s="74">
        <v>49</v>
      </c>
      <c r="K28" s="75">
        <v>20</v>
      </c>
      <c r="L28" s="78">
        <v>31</v>
      </c>
    </row>
    <row r="29" spans="1:12" ht="14.25" x14ac:dyDescent="0.2">
      <c r="A29" s="72" t="s">
        <v>243</v>
      </c>
      <c r="B29" s="352" t="s">
        <v>242</v>
      </c>
      <c r="C29" s="73">
        <v>141.32587287376901</v>
      </c>
      <c r="D29" s="73">
        <v>58.156222023276634</v>
      </c>
      <c r="E29" s="73">
        <v>39.381378692927491</v>
      </c>
      <c r="F29" s="77">
        <v>141.32587287376901</v>
      </c>
      <c r="G29" s="73">
        <v>724.13876454789624</v>
      </c>
      <c r="H29" s="73">
        <v>724.13876454789624</v>
      </c>
      <c r="I29" s="77">
        <v>724.13876454789624</v>
      </c>
      <c r="J29" s="74">
        <v>5</v>
      </c>
      <c r="K29" s="75">
        <v>95</v>
      </c>
      <c r="L29" s="76" t="s">
        <v>103</v>
      </c>
    </row>
    <row r="30" spans="1:12" ht="14.25" x14ac:dyDescent="0.2">
      <c r="A30" s="72" t="s">
        <v>244</v>
      </c>
      <c r="B30" s="352" t="s">
        <v>242</v>
      </c>
      <c r="C30" s="73">
        <v>141.32587287376901</v>
      </c>
      <c r="D30" s="73">
        <v>58.156222023276634</v>
      </c>
      <c r="E30" s="73">
        <v>39.381378692927491</v>
      </c>
      <c r="F30" s="73">
        <v>141.32587287376901</v>
      </c>
      <c r="G30" s="73">
        <v>724.13876454789624</v>
      </c>
      <c r="H30" s="73">
        <v>724.13876454789624</v>
      </c>
      <c r="I30" s="73">
        <v>724.13876454789624</v>
      </c>
      <c r="J30" s="74">
        <v>5</v>
      </c>
      <c r="K30" s="75">
        <v>95</v>
      </c>
      <c r="L30" s="76" t="s">
        <v>103</v>
      </c>
    </row>
    <row r="31" spans="1:12" x14ac:dyDescent="0.2">
      <c r="A31" s="82"/>
      <c r="B31" s="353"/>
      <c r="C31" s="83"/>
      <c r="D31" s="83"/>
      <c r="E31" s="83"/>
      <c r="F31" s="84"/>
      <c r="G31" s="84"/>
      <c r="H31" s="84"/>
      <c r="I31" s="84"/>
      <c r="J31" s="85"/>
      <c r="K31" s="86"/>
      <c r="L31" s="87"/>
    </row>
    <row r="32" spans="1:12" ht="14.25" x14ac:dyDescent="0.2">
      <c r="A32" s="88" t="s">
        <v>245</v>
      </c>
      <c r="B32" s="88"/>
      <c r="C32" s="89"/>
      <c r="D32" s="89"/>
      <c r="E32" s="89"/>
      <c r="F32" s="89"/>
      <c r="G32" s="89"/>
      <c r="H32" s="89"/>
      <c r="I32" s="89"/>
      <c r="J32" s="89"/>
    </row>
    <row r="33" spans="1:13" ht="14.25" x14ac:dyDescent="0.2">
      <c r="A33" s="1028" t="s">
        <v>246</v>
      </c>
      <c r="B33" s="88"/>
      <c r="C33" s="89"/>
      <c r="D33" s="89"/>
      <c r="E33" s="89"/>
      <c r="F33" s="89"/>
      <c r="G33" s="89"/>
      <c r="H33" s="89"/>
      <c r="I33" s="89"/>
      <c r="J33" s="89"/>
    </row>
    <row r="34" spans="1:13" x14ac:dyDescent="0.2">
      <c r="A34" s="1028" t="s">
        <v>247</v>
      </c>
      <c r="B34" s="89"/>
      <c r="C34" s="89"/>
      <c r="D34" s="89"/>
      <c r="E34" s="89"/>
    </row>
    <row r="35" spans="1:13" x14ac:dyDescent="0.2">
      <c r="A35" s="23" t="s">
        <v>195</v>
      </c>
    </row>
    <row r="36" spans="1:13" x14ac:dyDescent="0.2">
      <c r="A36" s="48" t="s">
        <v>248</v>
      </c>
    </row>
    <row r="37" spans="1:13" ht="7.5" customHeight="1" x14ac:dyDescent="0.2">
      <c r="A37" s="23"/>
    </row>
    <row r="38" spans="1:13" ht="7.5" customHeight="1" x14ac:dyDescent="0.2"/>
    <row r="39" spans="1:13" ht="21" thickBot="1" x14ac:dyDescent="0.35">
      <c r="A39" s="354" t="s">
        <v>1520</v>
      </c>
      <c r="B39" s="90"/>
      <c r="C39" s="91"/>
      <c r="D39" s="91"/>
      <c r="E39" s="91"/>
      <c r="F39" s="91"/>
      <c r="G39" s="91"/>
      <c r="H39" s="91"/>
      <c r="I39" s="92"/>
      <c r="J39" s="93"/>
      <c r="K39" s="93"/>
      <c r="L39" s="93"/>
    </row>
    <row r="40" spans="1:13" ht="15" customHeight="1" x14ac:dyDescent="0.2">
      <c r="A40" s="94"/>
      <c r="B40" s="1756" t="s">
        <v>249</v>
      </c>
      <c r="C40" s="1757"/>
      <c r="D40" s="1757"/>
      <c r="E40" s="1758"/>
      <c r="F40" s="1756" t="s">
        <v>250</v>
      </c>
      <c r="G40" s="1757"/>
      <c r="H40" s="1757"/>
      <c r="I40" s="1758"/>
      <c r="J40" s="1757" t="s">
        <v>251</v>
      </c>
      <c r="K40" s="1757"/>
      <c r="L40" s="1757"/>
      <c r="M40" s="1759"/>
    </row>
    <row r="41" spans="1:13" x14ac:dyDescent="0.2">
      <c r="A41" s="95" t="s">
        <v>252</v>
      </c>
      <c r="B41" s="96" t="s">
        <v>253</v>
      </c>
      <c r="C41" s="97" t="s">
        <v>254</v>
      </c>
      <c r="D41" s="97" t="s">
        <v>1667</v>
      </c>
      <c r="E41" s="98" t="s">
        <v>255</v>
      </c>
      <c r="F41" s="97" t="s">
        <v>253</v>
      </c>
      <c r="G41" s="97" t="s">
        <v>254</v>
      </c>
      <c r="H41" s="97" t="s">
        <v>1667</v>
      </c>
      <c r="I41" s="99" t="s">
        <v>255</v>
      </c>
      <c r="J41" s="96" t="s">
        <v>253</v>
      </c>
      <c r="K41" s="97" t="s">
        <v>254</v>
      </c>
      <c r="L41" s="97" t="s">
        <v>1667</v>
      </c>
      <c r="M41" s="100" t="s">
        <v>255</v>
      </c>
    </row>
    <row r="42" spans="1:13" x14ac:dyDescent="0.2">
      <c r="A42" s="94"/>
      <c r="B42" s="101" t="s">
        <v>256</v>
      </c>
      <c r="C42" s="102"/>
      <c r="D42" s="102"/>
      <c r="E42" s="102"/>
      <c r="F42" s="580"/>
      <c r="G42" s="102"/>
      <c r="H42" s="102"/>
      <c r="I42" s="106"/>
      <c r="J42" s="101"/>
      <c r="K42" s="102"/>
      <c r="L42" s="102"/>
      <c r="M42" s="103"/>
    </row>
    <row r="43" spans="1:13" x14ac:dyDescent="0.2">
      <c r="A43" s="104" t="s">
        <v>257</v>
      </c>
      <c r="B43" s="105"/>
      <c r="C43" s="102"/>
      <c r="D43" s="102"/>
      <c r="E43" s="102"/>
      <c r="F43" s="580"/>
      <c r="G43" s="102"/>
      <c r="H43" s="102"/>
      <c r="I43" s="106"/>
      <c r="J43" s="102"/>
      <c r="K43" s="102"/>
      <c r="L43" s="102"/>
      <c r="M43" s="106"/>
    </row>
    <row r="44" spans="1:13" x14ac:dyDescent="0.2">
      <c r="A44" s="72" t="s">
        <v>258</v>
      </c>
      <c r="B44" s="97">
        <v>100</v>
      </c>
      <c r="C44" s="96">
        <v>0</v>
      </c>
      <c r="D44" s="96">
        <v>0</v>
      </c>
      <c r="E44" s="96">
        <v>0</v>
      </c>
      <c r="F44" s="97">
        <v>100</v>
      </c>
      <c r="G44" s="96">
        <v>0</v>
      </c>
      <c r="H44" s="96">
        <v>0</v>
      </c>
      <c r="I44" s="107">
        <v>0</v>
      </c>
      <c r="J44" s="96">
        <v>100</v>
      </c>
      <c r="K44" s="96">
        <v>0</v>
      </c>
      <c r="L44" s="96">
        <v>0</v>
      </c>
      <c r="M44" s="107">
        <v>0</v>
      </c>
    </row>
    <row r="45" spans="1:13" x14ac:dyDescent="0.2">
      <c r="A45" s="72" t="s">
        <v>259</v>
      </c>
      <c r="B45" s="97">
        <v>100</v>
      </c>
      <c r="C45" s="96">
        <v>0</v>
      </c>
      <c r="D45" s="96">
        <v>0</v>
      </c>
      <c r="E45" s="96">
        <v>0</v>
      </c>
      <c r="F45" s="97">
        <v>100</v>
      </c>
      <c r="G45" s="96">
        <v>0</v>
      </c>
      <c r="H45" s="96">
        <v>0</v>
      </c>
      <c r="I45" s="107">
        <v>0</v>
      </c>
      <c r="J45" s="96">
        <v>100</v>
      </c>
      <c r="K45" s="96">
        <v>0</v>
      </c>
      <c r="L45" s="96">
        <v>0</v>
      </c>
      <c r="M45" s="107">
        <v>0</v>
      </c>
    </row>
    <row r="46" spans="1:13" x14ac:dyDescent="0.2">
      <c r="A46" s="72" t="s">
        <v>260</v>
      </c>
      <c r="B46" s="97">
        <v>100</v>
      </c>
      <c r="C46" s="96">
        <v>0</v>
      </c>
      <c r="D46" s="96">
        <v>0</v>
      </c>
      <c r="E46" s="96">
        <v>0</v>
      </c>
      <c r="F46" s="97">
        <v>100</v>
      </c>
      <c r="G46" s="96">
        <v>0</v>
      </c>
      <c r="H46" s="96">
        <v>0</v>
      </c>
      <c r="I46" s="107">
        <v>0</v>
      </c>
      <c r="J46" s="96">
        <v>100</v>
      </c>
      <c r="K46" s="96">
        <v>0</v>
      </c>
      <c r="L46" s="96">
        <v>0</v>
      </c>
      <c r="M46" s="107">
        <v>0</v>
      </c>
    </row>
    <row r="47" spans="1:13" x14ac:dyDescent="0.2">
      <c r="A47" s="108"/>
      <c r="B47" s="97"/>
      <c r="C47" s="96"/>
      <c r="D47" s="96"/>
      <c r="E47" s="96"/>
      <c r="F47" s="97"/>
      <c r="G47" s="96"/>
      <c r="H47" s="96"/>
      <c r="I47" s="107"/>
      <c r="J47" s="96"/>
      <c r="K47" s="96"/>
      <c r="L47" s="96"/>
      <c r="M47" s="107"/>
    </row>
    <row r="48" spans="1:13" x14ac:dyDescent="0.2">
      <c r="A48" s="104" t="s">
        <v>261</v>
      </c>
      <c r="B48" s="97"/>
      <c r="C48" s="96"/>
      <c r="D48" s="96"/>
      <c r="E48" s="96"/>
      <c r="F48" s="97"/>
      <c r="G48" s="96"/>
      <c r="H48" s="96"/>
      <c r="I48" s="107"/>
      <c r="J48" s="96"/>
      <c r="K48" s="96"/>
      <c r="L48" s="96"/>
      <c r="M48" s="107"/>
    </row>
    <row r="49" spans="1:13" x14ac:dyDescent="0.2">
      <c r="A49" s="72" t="s">
        <v>258</v>
      </c>
      <c r="B49" s="97">
        <v>0</v>
      </c>
      <c r="C49" s="96">
        <v>40</v>
      </c>
      <c r="D49" s="96">
        <v>60</v>
      </c>
      <c r="E49" s="96">
        <v>0</v>
      </c>
      <c r="F49" s="97">
        <v>0</v>
      </c>
      <c r="G49" s="96">
        <v>40</v>
      </c>
      <c r="H49" s="96">
        <v>60</v>
      </c>
      <c r="I49" s="581">
        <v>0</v>
      </c>
      <c r="J49" s="96">
        <v>0</v>
      </c>
      <c r="K49" s="96">
        <v>40</v>
      </c>
      <c r="L49" s="96">
        <v>60</v>
      </c>
      <c r="M49" s="107">
        <v>0</v>
      </c>
    </row>
    <row r="50" spans="1:13" x14ac:dyDescent="0.2">
      <c r="A50" s="72" t="s">
        <v>259</v>
      </c>
      <c r="B50" s="97">
        <v>0</v>
      </c>
      <c r="C50" s="96">
        <v>90</v>
      </c>
      <c r="D50" s="96">
        <v>0</v>
      </c>
      <c r="E50" s="96">
        <v>10</v>
      </c>
      <c r="F50" s="97">
        <v>0</v>
      </c>
      <c r="G50" s="109">
        <v>90</v>
      </c>
      <c r="H50" s="109">
        <v>0</v>
      </c>
      <c r="I50" s="581">
        <v>10</v>
      </c>
      <c r="J50" s="96">
        <v>0</v>
      </c>
      <c r="K50" s="96">
        <v>90</v>
      </c>
      <c r="L50" s="96">
        <v>0</v>
      </c>
      <c r="M50" s="107">
        <v>10</v>
      </c>
    </row>
    <row r="51" spans="1:13" x14ac:dyDescent="0.2">
      <c r="A51" s="110" t="s">
        <v>260</v>
      </c>
      <c r="B51" s="111">
        <v>0</v>
      </c>
      <c r="C51" s="112">
        <v>90</v>
      </c>
      <c r="D51" s="112">
        <v>0</v>
      </c>
      <c r="E51" s="112">
        <v>10</v>
      </c>
      <c r="F51" s="111">
        <v>0</v>
      </c>
      <c r="G51" s="113">
        <v>90</v>
      </c>
      <c r="H51" s="113">
        <v>0</v>
      </c>
      <c r="I51" s="582">
        <v>10</v>
      </c>
      <c r="J51" s="112">
        <v>0</v>
      </c>
      <c r="K51" s="112">
        <v>90</v>
      </c>
      <c r="L51" s="112">
        <v>0</v>
      </c>
      <c r="M51" s="114">
        <v>10</v>
      </c>
    </row>
    <row r="52" spans="1:13" x14ac:dyDescent="0.2">
      <c r="A52" s="23" t="s">
        <v>130</v>
      </c>
      <c r="D52" s="54"/>
      <c r="K52" s="55"/>
      <c r="L52" s="55"/>
      <c r="M52" s="55"/>
    </row>
    <row r="53" spans="1:13" x14ac:dyDescent="0.2">
      <c r="A53" s="69"/>
      <c r="K53" s="55"/>
    </row>
    <row r="54" spans="1:13" x14ac:dyDescent="0.2">
      <c r="A54" s="215" t="s">
        <v>169</v>
      </c>
    </row>
    <row r="55" spans="1:13" x14ac:dyDescent="0.2">
      <c r="A55" s="215" t="s">
        <v>2056</v>
      </c>
    </row>
    <row r="56" spans="1:13" x14ac:dyDescent="0.2">
      <c r="A56" s="1145" t="s">
        <v>2057</v>
      </c>
    </row>
    <row r="57" spans="1:13" x14ac:dyDescent="0.2">
      <c r="A57" s="1145" t="s">
        <v>2058</v>
      </c>
    </row>
    <row r="58" spans="1:13" x14ac:dyDescent="0.2">
      <c r="A58" s="1145" t="s">
        <v>2059</v>
      </c>
    </row>
    <row r="59" spans="1:13" x14ac:dyDescent="0.2">
      <c r="A59" s="115" t="s">
        <v>262</v>
      </c>
    </row>
    <row r="60" spans="1:13" x14ac:dyDescent="0.2">
      <c r="A60" s="1024" t="s">
        <v>263</v>
      </c>
    </row>
    <row r="61" spans="1:13" x14ac:dyDescent="0.2">
      <c r="A61" s="1144"/>
    </row>
    <row r="62" spans="1:13" x14ac:dyDescent="0.2">
      <c r="A62" s="1144"/>
    </row>
    <row r="63" spans="1:13" x14ac:dyDescent="0.2">
      <c r="A63" s="1144"/>
    </row>
    <row r="64" spans="1:13" x14ac:dyDescent="0.2">
      <c r="A64" s="1144"/>
    </row>
  </sheetData>
  <mergeCells count="14">
    <mergeCell ref="A1:B1"/>
    <mergeCell ref="C3:C5"/>
    <mergeCell ref="D3:D5"/>
    <mergeCell ref="E3:E5"/>
    <mergeCell ref="F3:F5"/>
    <mergeCell ref="F40:I40"/>
    <mergeCell ref="J40:M40"/>
    <mergeCell ref="B40:E40"/>
    <mergeCell ref="K3:K5"/>
    <mergeCell ref="L3:L5"/>
    <mergeCell ref="G3:G5"/>
    <mergeCell ref="H3:H5"/>
    <mergeCell ref="I3:I5"/>
    <mergeCell ref="J3:J5"/>
  </mergeCells>
  <hyperlinks>
    <hyperlink ref="A60" r:id="rId1" xr:uid="{23E025BC-737C-418F-B7E1-87FF430AC6DE}"/>
    <hyperlink ref="A56" r:id="rId2" display="     * 'Factsheet tyre wear December 2022.pdf' (in Dutch)" xr:uid="{B023FB55-16A9-45AC-A16E-E779012F4755}"/>
    <hyperlink ref="A57" r:id="rId3" xr:uid="{88EFC0C1-BF63-4D8F-B7B5-E41A1F2BF51A}"/>
    <hyperlink ref="A58" r:id="rId4" display="     * &quot;Factsheet road surface wear January 2016.pdf' (in Dutch).  See:" xr:uid="{77E0175A-8179-4382-A363-BB972D039445}"/>
    <hyperlink ref="A1" location="Inhoud!A1" display="Home" xr:uid="{DAFC1611-F559-4FD2-B2EC-BA85D3C8F626}"/>
    <hyperlink ref="A1:B1" location="Contents!A1" display="To table of contents" xr:uid="{02617109-81C1-4BBF-B28D-F2CDE88E9CFA}"/>
  </hyperlinks>
  <pageMargins left="0.70866141732283472" right="0.55118110236220474" top="0.44" bottom="0.45" header="0.32" footer="0.27"/>
  <pageSetup paperSize="9" scale="70" orientation="landscape" r:id="rId5"/>
  <headerFooter alignWithMargins="0">
    <oddHeader xml:space="preserve">&amp;R&amp;"Times New Roman,Vet"&amp;11
</oddHeader>
    <oddFooter>&amp;C&amp;12&amp;A</oddFooter>
  </headerFooter>
  <rowBreaks count="1" manualBreakCount="1">
    <brk id="37" max="16383" man="1"/>
  </rowBreaks>
  <customProperties>
    <customPr name="EpmWorksheetKeyString_GUID" r:id="rId6"/>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theme="4" tint="0.79998168889431442"/>
  </sheetPr>
  <dimension ref="A1:D24"/>
  <sheetViews>
    <sheetView zoomScale="70" zoomScaleNormal="70" workbookViewId="0">
      <selection activeCell="G39" sqref="G39"/>
    </sheetView>
  </sheetViews>
  <sheetFormatPr defaultColWidth="9.33203125" defaultRowHeight="12.75" x14ac:dyDescent="0.2"/>
  <cols>
    <col min="1" max="1" width="33.33203125" style="115" customWidth="1"/>
    <col min="2" max="2" width="21.33203125" style="115" customWidth="1"/>
    <col min="3" max="3" width="23.33203125" style="115" customWidth="1"/>
    <col min="4" max="4" width="24.6640625" style="115" customWidth="1"/>
    <col min="5" max="5" width="11.83203125" style="115" customWidth="1"/>
    <col min="6" max="6" width="13.6640625" style="115" customWidth="1"/>
    <col min="7" max="16384" width="9.33203125" style="115"/>
  </cols>
  <sheetData>
    <row r="1" spans="1:4" ht="30" customHeight="1" x14ac:dyDescent="0.2">
      <c r="A1" s="1744" t="s">
        <v>2</v>
      </c>
      <c r="B1" s="1744"/>
    </row>
    <row r="2" spans="1:4" ht="20.25" x14ac:dyDescent="0.3">
      <c r="A2" s="356" t="s">
        <v>1521</v>
      </c>
      <c r="B2" s="116"/>
    </row>
    <row r="3" spans="1:4" ht="14.25" x14ac:dyDescent="0.2">
      <c r="A3" s="117"/>
      <c r="B3" s="118"/>
      <c r="C3" s="119" t="s">
        <v>927</v>
      </c>
      <c r="D3" s="120" t="s">
        <v>928</v>
      </c>
    </row>
    <row r="4" spans="1:4" x14ac:dyDescent="0.2">
      <c r="A4" s="121"/>
      <c r="B4" s="122"/>
      <c r="C4" s="123" t="s">
        <v>264</v>
      </c>
      <c r="D4" s="122"/>
    </row>
    <row r="5" spans="1:4" x14ac:dyDescent="0.2">
      <c r="A5" s="124"/>
      <c r="B5" s="125"/>
      <c r="C5" s="126" t="s">
        <v>238</v>
      </c>
      <c r="D5" s="127" t="s">
        <v>265</v>
      </c>
    </row>
    <row r="6" spans="1:4" x14ac:dyDescent="0.2">
      <c r="A6" s="124"/>
      <c r="B6" s="125"/>
      <c r="C6" s="128"/>
      <c r="D6" s="125"/>
    </row>
    <row r="7" spans="1:4" x14ac:dyDescent="0.2">
      <c r="A7" s="129" t="s">
        <v>199</v>
      </c>
      <c r="B7" s="125"/>
      <c r="C7" s="128"/>
      <c r="D7" s="125"/>
    </row>
    <row r="8" spans="1:4" x14ac:dyDescent="0.2">
      <c r="A8" s="124"/>
      <c r="B8" s="125" t="s">
        <v>105</v>
      </c>
      <c r="C8" s="130">
        <v>8.5</v>
      </c>
      <c r="D8" s="131">
        <v>0.2</v>
      </c>
    </row>
    <row r="9" spans="1:4" x14ac:dyDescent="0.2">
      <c r="A9" s="124"/>
      <c r="B9" s="125" t="s">
        <v>150</v>
      </c>
      <c r="C9" s="132">
        <v>7</v>
      </c>
      <c r="D9" s="131">
        <v>0.2</v>
      </c>
    </row>
    <row r="10" spans="1:4" x14ac:dyDescent="0.2">
      <c r="A10" s="124"/>
      <c r="B10" s="125" t="s">
        <v>14</v>
      </c>
      <c r="C10" s="130">
        <v>6.5</v>
      </c>
      <c r="D10" s="131">
        <v>0.2</v>
      </c>
    </row>
    <row r="11" spans="1:4" x14ac:dyDescent="0.2">
      <c r="A11" s="129" t="s">
        <v>201</v>
      </c>
      <c r="B11" s="125"/>
      <c r="C11" s="130"/>
      <c r="D11" s="131"/>
    </row>
    <row r="12" spans="1:4" x14ac:dyDescent="0.2">
      <c r="A12" s="124"/>
      <c r="B12" s="125" t="s">
        <v>105</v>
      </c>
      <c r="C12" s="130">
        <v>10</v>
      </c>
      <c r="D12" s="131">
        <v>0.2</v>
      </c>
    </row>
    <row r="13" spans="1:4" x14ac:dyDescent="0.2">
      <c r="A13" s="124"/>
      <c r="B13" s="125" t="s">
        <v>150</v>
      </c>
      <c r="C13" s="130">
        <v>4.5</v>
      </c>
      <c r="D13" s="131">
        <v>0.2</v>
      </c>
    </row>
    <row r="14" spans="1:4" x14ac:dyDescent="0.2">
      <c r="A14" s="124"/>
      <c r="B14" s="125" t="s">
        <v>14</v>
      </c>
      <c r="C14" s="130">
        <v>9.5</v>
      </c>
      <c r="D14" s="131">
        <v>0.2</v>
      </c>
    </row>
    <row r="15" spans="1:4" x14ac:dyDescent="0.2">
      <c r="A15" s="124"/>
      <c r="B15" s="125"/>
      <c r="C15" s="130"/>
      <c r="D15" s="131"/>
    </row>
    <row r="16" spans="1:4" x14ac:dyDescent="0.2">
      <c r="A16" s="129" t="s">
        <v>203</v>
      </c>
      <c r="B16" s="125"/>
      <c r="C16" s="130">
        <v>6.5</v>
      </c>
      <c r="D16" s="133">
        <v>0.1</v>
      </c>
    </row>
    <row r="17" spans="1:4" x14ac:dyDescent="0.2">
      <c r="A17" s="129" t="s">
        <v>204</v>
      </c>
      <c r="B17" s="125"/>
      <c r="C17" s="132">
        <v>4</v>
      </c>
      <c r="D17" s="134">
        <v>6.6666666666666666E-2</v>
      </c>
    </row>
    <row r="18" spans="1:4" x14ac:dyDescent="0.2">
      <c r="A18" s="129"/>
      <c r="B18" s="125"/>
      <c r="C18" s="130"/>
      <c r="D18" s="131"/>
    </row>
    <row r="19" spans="1:4" x14ac:dyDescent="0.2">
      <c r="A19" s="129" t="s">
        <v>233</v>
      </c>
      <c r="B19" s="125"/>
      <c r="C19" s="130">
        <v>4.8</v>
      </c>
      <c r="D19" s="131">
        <v>0.2</v>
      </c>
    </row>
    <row r="20" spans="1:4" x14ac:dyDescent="0.2">
      <c r="A20" s="129" t="s">
        <v>266</v>
      </c>
      <c r="B20" s="125"/>
      <c r="C20" s="130">
        <v>40</v>
      </c>
      <c r="D20" s="131">
        <v>0.2</v>
      </c>
    </row>
    <row r="21" spans="1:4" x14ac:dyDescent="0.2">
      <c r="A21" s="129" t="s">
        <v>234</v>
      </c>
      <c r="B21" s="125"/>
      <c r="C21" s="130">
        <v>60</v>
      </c>
      <c r="D21" s="131">
        <v>0.2</v>
      </c>
    </row>
    <row r="22" spans="1:4" x14ac:dyDescent="0.2">
      <c r="A22" s="129" t="s">
        <v>267</v>
      </c>
      <c r="B22" s="125"/>
      <c r="C22" s="130">
        <v>45</v>
      </c>
      <c r="D22" s="131">
        <v>0.2</v>
      </c>
    </row>
    <row r="23" spans="1:4" x14ac:dyDescent="0.2">
      <c r="A23" s="135"/>
      <c r="B23" s="122"/>
      <c r="C23" s="136"/>
      <c r="D23" s="137"/>
    </row>
    <row r="24" spans="1:4" ht="14.25" x14ac:dyDescent="0.2">
      <c r="A24" s="138" t="s">
        <v>929</v>
      </c>
    </row>
  </sheetData>
  <mergeCells count="1">
    <mergeCell ref="A1:B1"/>
  </mergeCells>
  <hyperlinks>
    <hyperlink ref="A1" location="Inhoud!A1" display="Home" xr:uid="{00000000-0004-0000-0D00-000000000000}"/>
    <hyperlink ref="A1:B1" location="Contents!A1" display="To table of contents" xr:uid="{00000000-0004-0000-0D00-000001000000}"/>
  </hyperlinks>
  <pageMargins left="0.75" right="0.75" top="1" bottom="1" header="0.5" footer="0.5"/>
  <pageSetup paperSize="9" scale="75" orientation="portrait" r:id="rId1"/>
  <headerFooter alignWithMargins="0"/>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theme="4" tint="0.79998168889431442"/>
  </sheetPr>
  <dimension ref="A1:H21"/>
  <sheetViews>
    <sheetView zoomScale="70" zoomScaleNormal="70" zoomScaleSheetLayoutView="80" workbookViewId="0">
      <selection activeCell="B20" sqref="B20"/>
    </sheetView>
  </sheetViews>
  <sheetFormatPr defaultColWidth="9.33203125" defaultRowHeight="12.75" x14ac:dyDescent="0.2"/>
  <cols>
    <col min="1" max="1" width="33.33203125" style="115" customWidth="1"/>
    <col min="2" max="16384" width="9.33203125" style="115"/>
  </cols>
  <sheetData>
    <row r="1" spans="1:8" ht="30" customHeight="1" x14ac:dyDescent="0.2">
      <c r="A1" s="1744" t="s">
        <v>2</v>
      </c>
      <c r="B1" s="1744"/>
    </row>
    <row r="2" spans="1:8" ht="20.25" x14ac:dyDescent="0.3">
      <c r="A2" s="356" t="s">
        <v>1522</v>
      </c>
    </row>
    <row r="3" spans="1:8" x14ac:dyDescent="0.2">
      <c r="A3" s="117"/>
      <c r="B3" s="139" t="s">
        <v>179</v>
      </c>
      <c r="C3" s="140"/>
      <c r="D3" s="140"/>
      <c r="E3" s="140"/>
      <c r="F3" s="140"/>
      <c r="G3" s="140"/>
      <c r="H3" s="141"/>
    </row>
    <row r="4" spans="1:8" x14ac:dyDescent="0.2">
      <c r="A4" s="124"/>
      <c r="B4" s="1778" t="s">
        <v>268</v>
      </c>
      <c r="C4" s="117" t="s">
        <v>269</v>
      </c>
      <c r="D4" s="142" t="s">
        <v>270</v>
      </c>
      <c r="E4" s="140"/>
      <c r="F4" s="140"/>
      <c r="G4" s="140"/>
      <c r="H4" s="141"/>
    </row>
    <row r="5" spans="1:8" x14ac:dyDescent="0.2">
      <c r="A5" s="124"/>
      <c r="B5" s="1779"/>
      <c r="C5" s="124" t="s">
        <v>271</v>
      </c>
      <c r="D5" s="124" t="s">
        <v>269</v>
      </c>
      <c r="E5" s="366" t="s">
        <v>272</v>
      </c>
      <c r="F5" s="366" t="s">
        <v>273</v>
      </c>
      <c r="G5" s="366" t="s">
        <v>274</v>
      </c>
      <c r="H5" s="125" t="s">
        <v>275</v>
      </c>
    </row>
    <row r="6" spans="1:8" x14ac:dyDescent="0.2">
      <c r="A6" s="124"/>
      <c r="B6" s="1780"/>
      <c r="C6" s="124"/>
      <c r="D6" s="124"/>
      <c r="E6" s="366"/>
      <c r="F6" s="366"/>
      <c r="G6" s="366"/>
      <c r="H6" s="125" t="s">
        <v>271</v>
      </c>
    </row>
    <row r="7" spans="1:8" ht="14.25" x14ac:dyDescent="0.2">
      <c r="A7" s="117"/>
      <c r="B7" s="143" t="s">
        <v>276</v>
      </c>
      <c r="C7" s="144"/>
      <c r="D7" s="144"/>
      <c r="E7" s="144"/>
      <c r="F7" s="144"/>
      <c r="G7" s="144"/>
      <c r="H7" s="118"/>
    </row>
    <row r="8" spans="1:8" x14ac:dyDescent="0.2">
      <c r="A8" s="124"/>
      <c r="B8" s="124"/>
      <c r="C8" s="366"/>
      <c r="D8" s="366"/>
      <c r="E8" s="366"/>
      <c r="F8" s="366"/>
      <c r="G8" s="366"/>
      <c r="H8" s="125"/>
    </row>
    <row r="9" spans="1:8" x14ac:dyDescent="0.2">
      <c r="A9" s="124" t="s">
        <v>199</v>
      </c>
      <c r="B9" s="145">
        <v>0</v>
      </c>
      <c r="C9" s="146"/>
      <c r="D9" s="146">
        <v>60</v>
      </c>
      <c r="E9" s="146">
        <v>70</v>
      </c>
      <c r="F9" s="146">
        <v>80</v>
      </c>
      <c r="G9" s="146">
        <v>90</v>
      </c>
      <c r="H9" s="147">
        <v>100</v>
      </c>
    </row>
    <row r="10" spans="1:8" x14ac:dyDescent="0.2">
      <c r="A10" s="124" t="s">
        <v>203</v>
      </c>
      <c r="B10" s="145">
        <v>0.1</v>
      </c>
      <c r="C10" s="146">
        <v>50</v>
      </c>
      <c r="D10" s="146"/>
      <c r="E10" s="146"/>
      <c r="F10" s="146"/>
      <c r="G10" s="146"/>
      <c r="H10" s="147"/>
    </row>
    <row r="11" spans="1:8" x14ac:dyDescent="0.2">
      <c r="A11" s="124" t="s">
        <v>204</v>
      </c>
      <c r="B11" s="145">
        <v>15</v>
      </c>
      <c r="C11" s="146">
        <v>30</v>
      </c>
      <c r="D11" s="146"/>
      <c r="E11" s="146"/>
      <c r="F11" s="146"/>
      <c r="G11" s="146"/>
      <c r="H11" s="147"/>
    </row>
    <row r="12" spans="1:8" x14ac:dyDescent="0.2">
      <c r="A12" s="124" t="s">
        <v>277</v>
      </c>
      <c r="B12" s="145">
        <v>0</v>
      </c>
      <c r="C12" s="146">
        <v>100</v>
      </c>
      <c r="D12" s="146"/>
      <c r="E12" s="146"/>
      <c r="F12" s="146"/>
      <c r="G12" s="146"/>
      <c r="H12" s="147"/>
    </row>
    <row r="13" spans="1:8" x14ac:dyDescent="0.2">
      <c r="A13" s="124" t="s">
        <v>278</v>
      </c>
      <c r="B13" s="145">
        <v>50</v>
      </c>
      <c r="C13" s="146">
        <v>500</v>
      </c>
      <c r="D13" s="146"/>
      <c r="E13" s="146"/>
      <c r="F13" s="146"/>
      <c r="G13" s="146"/>
      <c r="H13" s="147"/>
    </row>
    <row r="14" spans="1:8" x14ac:dyDescent="0.2">
      <c r="A14" s="121"/>
      <c r="B14" s="121"/>
      <c r="C14" s="148"/>
      <c r="D14" s="148"/>
      <c r="E14" s="148"/>
      <c r="F14" s="148"/>
      <c r="G14" s="148"/>
      <c r="H14" s="122"/>
    </row>
    <row r="15" spans="1:8" ht="14.25" x14ac:dyDescent="0.2">
      <c r="A15" s="138" t="s">
        <v>279</v>
      </c>
    </row>
    <row r="17" spans="1:1" x14ac:dyDescent="0.2">
      <c r="A17" s="215" t="s">
        <v>169</v>
      </c>
    </row>
    <row r="18" spans="1:1" x14ac:dyDescent="0.2">
      <c r="A18" s="215" t="s">
        <v>2056</v>
      </c>
    </row>
    <row r="19" spans="1:1" x14ac:dyDescent="0.2">
      <c r="A19" s="1145" t="s">
        <v>2060</v>
      </c>
    </row>
    <row r="20" spans="1:1" x14ac:dyDescent="0.2">
      <c r="A20" s="115" t="s">
        <v>2061</v>
      </c>
    </row>
    <row r="21" spans="1:1" x14ac:dyDescent="0.2">
      <c r="A21" s="1024" t="s">
        <v>263</v>
      </c>
    </row>
  </sheetData>
  <mergeCells count="2">
    <mergeCell ref="A1:B1"/>
    <mergeCell ref="B4:B6"/>
  </mergeCells>
  <hyperlinks>
    <hyperlink ref="A1" location="Inhoud!A1" display="Home" xr:uid="{00000000-0004-0000-0E00-000001000000}"/>
    <hyperlink ref="A1:B1" location="Contents!A1" display="To table of contents" xr:uid="{00000000-0004-0000-0E00-000002000000}"/>
    <hyperlink ref="A19" r:id="rId1" xr:uid="{9DA4BD67-3037-425E-B221-B4C8D000CD25}"/>
    <hyperlink ref="A21" r:id="rId2" xr:uid="{38914FCB-AD9D-4213-9F96-54BC09D66ECD}"/>
  </hyperlinks>
  <pageMargins left="0.75" right="0.75" top="1" bottom="1" header="0.5" footer="0.5"/>
  <pageSetup paperSize="9" scale="75" orientation="portrait" r:id="rId3"/>
  <headerFooter alignWithMargins="0"/>
  <customProperties>
    <customPr name="EpmWorksheetKeyString_GUID" r:id="rId4"/>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theme="4" tint="0.79998168889431442"/>
    <pageSetUpPr fitToPage="1"/>
  </sheetPr>
  <dimension ref="A1:K137"/>
  <sheetViews>
    <sheetView zoomScale="70" zoomScaleNormal="70" workbookViewId="0">
      <selection activeCell="J80" sqref="J80"/>
    </sheetView>
  </sheetViews>
  <sheetFormatPr defaultColWidth="14.33203125" defaultRowHeight="12.75" x14ac:dyDescent="0.2"/>
  <cols>
    <col min="1" max="1" width="33.33203125" style="56" customWidth="1"/>
    <col min="2" max="5" width="15" style="55" customWidth="1"/>
    <col min="6" max="16384" width="14.33203125" style="56"/>
  </cols>
  <sheetData>
    <row r="1" spans="1:11" ht="30" customHeight="1" x14ac:dyDescent="0.2">
      <c r="A1" s="1744" t="s">
        <v>2</v>
      </c>
      <c r="B1" s="1744"/>
      <c r="C1" s="1744"/>
      <c r="F1" s="693"/>
      <c r="H1" s="693"/>
    </row>
    <row r="2" spans="1:11" ht="20.25" x14ac:dyDescent="0.3">
      <c r="A2" s="336" t="s">
        <v>1523</v>
      </c>
      <c r="B2" s="1146"/>
      <c r="C2" s="1146"/>
      <c r="D2" s="1147"/>
      <c r="E2" s="1147"/>
      <c r="F2" s="1144"/>
      <c r="G2" s="1144"/>
      <c r="H2" s="1144"/>
      <c r="I2" s="1144"/>
      <c r="J2" s="1144"/>
      <c r="K2" s="1144"/>
    </row>
    <row r="3" spans="1:11" ht="15.75" x14ac:dyDescent="0.25">
      <c r="A3" s="1148"/>
      <c r="B3" s="1781" t="s">
        <v>280</v>
      </c>
      <c r="C3" s="1783"/>
      <c r="D3" s="1782"/>
      <c r="E3" s="1149" t="s">
        <v>281</v>
      </c>
      <c r="F3" s="1144"/>
      <c r="G3" s="1144"/>
      <c r="H3" s="1144"/>
      <c r="I3" s="1144"/>
      <c r="J3" s="1144"/>
      <c r="K3" s="1144"/>
    </row>
    <row r="4" spans="1:11" x14ac:dyDescent="0.2">
      <c r="A4" s="1150"/>
      <c r="B4" s="1151" t="s">
        <v>8</v>
      </c>
      <c r="C4" s="1151" t="s">
        <v>11</v>
      </c>
      <c r="D4" s="1151" t="s">
        <v>14</v>
      </c>
      <c r="E4" s="1152" t="s">
        <v>282</v>
      </c>
      <c r="F4" s="1144"/>
      <c r="G4" s="1144"/>
      <c r="H4" s="1144"/>
      <c r="I4" s="1144"/>
      <c r="J4" s="1144"/>
      <c r="K4" s="1144"/>
    </row>
    <row r="5" spans="1:11" x14ac:dyDescent="0.2">
      <c r="A5" s="1153"/>
      <c r="B5" s="1154" t="s">
        <v>283</v>
      </c>
      <c r="C5" s="1155"/>
      <c r="D5" s="1155"/>
      <c r="E5" s="1156"/>
      <c r="F5" s="1144"/>
      <c r="G5" s="1144"/>
      <c r="H5" s="1144"/>
      <c r="I5" s="1144"/>
      <c r="J5" s="1144"/>
      <c r="K5" s="1144"/>
    </row>
    <row r="6" spans="1:11" ht="10.9" customHeight="1" x14ac:dyDescent="0.2">
      <c r="A6" s="1153"/>
      <c r="B6" s="1153"/>
      <c r="C6" s="1157"/>
      <c r="D6" s="1157"/>
      <c r="E6" s="1156"/>
      <c r="F6" s="1144"/>
      <c r="G6" s="1144"/>
      <c r="H6" s="1144"/>
      <c r="I6" s="1144"/>
      <c r="J6" s="1144"/>
      <c r="K6" s="1144"/>
    </row>
    <row r="7" spans="1:11" x14ac:dyDescent="0.2">
      <c r="A7" s="1158" t="s">
        <v>284</v>
      </c>
      <c r="B7" s="1159">
        <v>8.4</v>
      </c>
      <c r="C7" s="1147">
        <v>2.2999999999999998</v>
      </c>
      <c r="D7" s="1160">
        <v>0</v>
      </c>
      <c r="E7" s="134">
        <v>1.6499999999999995</v>
      </c>
      <c r="F7" s="1144"/>
      <c r="G7" s="1144"/>
      <c r="H7" s="1144"/>
      <c r="I7" s="1144"/>
      <c r="J7" s="1144"/>
      <c r="K7" s="1144"/>
    </row>
    <row r="8" spans="1:11" x14ac:dyDescent="0.2">
      <c r="A8" s="1161" t="s">
        <v>285</v>
      </c>
      <c r="B8" s="1159">
        <v>0.28999999999999998</v>
      </c>
      <c r="C8" s="1147">
        <v>2.5000000000000001E-2</v>
      </c>
      <c r="D8" s="1160">
        <v>0</v>
      </c>
      <c r="E8" s="134">
        <v>9.5925000000000011</v>
      </c>
      <c r="F8" s="1144"/>
      <c r="G8" s="1144"/>
      <c r="H8" s="1144"/>
      <c r="I8" s="1144"/>
      <c r="J8" s="1144"/>
      <c r="K8" s="1144"/>
    </row>
    <row r="9" spans="1:11" x14ac:dyDescent="0.2">
      <c r="A9" s="1158" t="s">
        <v>286</v>
      </c>
      <c r="B9" s="1159">
        <v>4</v>
      </c>
      <c r="C9" s="1147">
        <v>7.3</v>
      </c>
      <c r="D9" s="1160">
        <v>0</v>
      </c>
      <c r="E9" s="133">
        <v>25.95</v>
      </c>
      <c r="F9" s="1144"/>
      <c r="G9" s="1144"/>
      <c r="H9" s="1144"/>
      <c r="I9" s="1144"/>
      <c r="J9" s="1144"/>
      <c r="K9" s="1144"/>
    </row>
    <row r="10" spans="1:11" x14ac:dyDescent="0.2">
      <c r="A10" s="1158" t="s">
        <v>287</v>
      </c>
      <c r="B10" s="1159">
        <v>6.4</v>
      </c>
      <c r="C10" s="1147">
        <v>12</v>
      </c>
      <c r="D10" s="1160">
        <v>0</v>
      </c>
      <c r="E10" s="133">
        <v>13.8</v>
      </c>
      <c r="F10" s="1144"/>
      <c r="G10" s="1144"/>
      <c r="H10" s="1144"/>
      <c r="I10" s="1144"/>
      <c r="J10" s="1144"/>
      <c r="K10" s="1144"/>
    </row>
    <row r="11" spans="1:11" x14ac:dyDescent="0.2">
      <c r="A11" s="1161" t="s">
        <v>288</v>
      </c>
      <c r="B11" s="1159">
        <v>0.94</v>
      </c>
      <c r="C11" s="1147">
        <v>0.05</v>
      </c>
      <c r="D11" s="1160">
        <v>0</v>
      </c>
      <c r="E11" s="133">
        <v>10.405000000000001</v>
      </c>
      <c r="F11" s="1144"/>
      <c r="G11" s="1144"/>
      <c r="H11" s="1144"/>
      <c r="I11" s="1144"/>
      <c r="J11" s="1144"/>
      <c r="K11" s="1144"/>
    </row>
    <row r="12" spans="1:11" x14ac:dyDescent="0.2">
      <c r="A12" s="1161" t="s">
        <v>289</v>
      </c>
      <c r="B12" s="1159">
        <v>0.19</v>
      </c>
      <c r="C12" s="1147">
        <v>0.05</v>
      </c>
      <c r="D12" s="1160">
        <v>0</v>
      </c>
      <c r="E12" s="134">
        <v>3.0000000000000006E-2</v>
      </c>
      <c r="F12" s="1144"/>
      <c r="G12" s="1144"/>
      <c r="H12" s="1144"/>
      <c r="I12" s="1144"/>
      <c r="J12" s="1144"/>
      <c r="K12" s="1144"/>
    </row>
    <row r="13" spans="1:11" x14ac:dyDescent="0.2">
      <c r="A13" s="1161" t="s">
        <v>290</v>
      </c>
      <c r="B13" s="1159">
        <v>36</v>
      </c>
      <c r="C13" s="1147">
        <v>19</v>
      </c>
      <c r="D13" s="1160">
        <v>0</v>
      </c>
      <c r="E13" s="147">
        <v>1923</v>
      </c>
      <c r="F13" s="1144"/>
      <c r="G13" s="1144"/>
      <c r="H13" s="1144"/>
      <c r="I13" s="1144"/>
      <c r="J13" s="1144"/>
      <c r="K13" s="1144"/>
    </row>
    <row r="14" spans="1:11" x14ac:dyDescent="0.2">
      <c r="A14" s="1161" t="s">
        <v>291</v>
      </c>
      <c r="B14" s="1159">
        <v>0.3</v>
      </c>
      <c r="C14" s="1147">
        <v>0.05</v>
      </c>
      <c r="D14" s="1160">
        <v>0</v>
      </c>
      <c r="E14" s="134">
        <v>2.5000000000000001E-2</v>
      </c>
      <c r="F14" s="1144"/>
      <c r="G14" s="1144"/>
      <c r="H14" s="1144"/>
      <c r="I14" s="1144"/>
      <c r="J14" s="1144"/>
      <c r="K14" s="1144"/>
    </row>
    <row r="15" spans="1:11" x14ac:dyDescent="0.2">
      <c r="A15" s="1158" t="s">
        <v>292</v>
      </c>
      <c r="B15" s="1159">
        <v>1.5</v>
      </c>
      <c r="C15" s="1147">
        <v>0.15</v>
      </c>
      <c r="D15" s="1160">
        <v>0</v>
      </c>
      <c r="E15" s="133">
        <v>41.825000000000003</v>
      </c>
      <c r="F15" s="1144"/>
      <c r="G15" s="1144"/>
      <c r="H15" s="1144"/>
      <c r="I15" s="1144"/>
      <c r="J15" s="1144"/>
      <c r="K15" s="1144"/>
    </row>
    <row r="16" spans="1:11" x14ac:dyDescent="0.2">
      <c r="A16" s="1158"/>
      <c r="B16" s="259"/>
      <c r="C16" s="1160"/>
      <c r="D16" s="1160"/>
      <c r="E16" s="248"/>
      <c r="F16" s="1144"/>
      <c r="G16" s="1144"/>
      <c r="H16" s="1144"/>
      <c r="I16" s="1144"/>
      <c r="J16" s="1144"/>
      <c r="K16" s="1144"/>
    </row>
    <row r="17" spans="1:11" x14ac:dyDescent="0.2">
      <c r="A17" s="1161" t="s">
        <v>293</v>
      </c>
      <c r="B17" s="259">
        <v>58.019999999999996</v>
      </c>
      <c r="C17" s="1160">
        <v>40.924999999999997</v>
      </c>
      <c r="D17" s="1160"/>
      <c r="E17" s="147">
        <v>2026.2775000000001</v>
      </c>
      <c r="F17" s="1144"/>
      <c r="G17" s="1144"/>
      <c r="H17" s="1144"/>
      <c r="I17" s="1144"/>
      <c r="J17" s="1144"/>
      <c r="K17" s="1144"/>
    </row>
    <row r="18" spans="1:11" x14ac:dyDescent="0.2">
      <c r="A18" s="1162"/>
      <c r="B18" s="1163"/>
      <c r="C18" s="1164"/>
      <c r="D18" s="1164"/>
      <c r="E18" s="1165"/>
      <c r="F18" s="1144"/>
      <c r="G18" s="1144"/>
      <c r="H18" s="1144"/>
      <c r="I18" s="1144"/>
      <c r="J18" s="1144"/>
      <c r="K18" s="1144"/>
    </row>
    <row r="19" spans="1:11" x14ac:dyDescent="0.2">
      <c r="A19" s="1144" t="s">
        <v>294</v>
      </c>
      <c r="B19" s="1147"/>
      <c r="C19" s="1147"/>
      <c r="D19" s="1147"/>
      <c r="E19" s="1147"/>
      <c r="F19" s="1144"/>
      <c r="G19" s="1144"/>
      <c r="H19" s="1144"/>
      <c r="I19" s="1144"/>
      <c r="J19" s="1144"/>
      <c r="K19" s="1144"/>
    </row>
    <row r="20" spans="1:11" x14ac:dyDescent="0.2">
      <c r="A20" s="1166" t="s">
        <v>295</v>
      </c>
      <c r="B20" s="1147"/>
      <c r="C20" s="1147"/>
      <c r="D20" s="1147"/>
      <c r="E20" s="1147"/>
      <c r="F20" s="1144"/>
      <c r="G20" s="1144"/>
      <c r="H20" s="1144"/>
      <c r="I20" s="1144"/>
      <c r="J20" s="1144"/>
      <c r="K20" s="1144"/>
    </row>
    <row r="21" spans="1:11" x14ac:dyDescent="0.2">
      <c r="A21" s="1144" t="s">
        <v>296</v>
      </c>
      <c r="B21" s="1147"/>
      <c r="C21" s="1147"/>
      <c r="D21" s="1147"/>
      <c r="E21" s="1147"/>
      <c r="F21" s="1144"/>
      <c r="G21" s="1144"/>
      <c r="H21" s="1144"/>
      <c r="I21" s="1144"/>
      <c r="J21" s="1144"/>
      <c r="K21" s="1144"/>
    </row>
    <row r="22" spans="1:11" x14ac:dyDescent="0.2">
      <c r="A22" s="115"/>
      <c r="B22" s="1147"/>
      <c r="C22" s="1147"/>
      <c r="D22" s="1147"/>
      <c r="E22" s="1147"/>
      <c r="F22" s="1144"/>
      <c r="G22" s="1144"/>
      <c r="H22" s="1144"/>
      <c r="I22" s="1144"/>
      <c r="J22" s="1144"/>
      <c r="K22" s="1144"/>
    </row>
    <row r="23" spans="1:11" x14ac:dyDescent="0.2">
      <c r="A23" s="1024" t="s">
        <v>263</v>
      </c>
      <c r="B23" s="1147"/>
      <c r="C23" s="1147"/>
      <c r="D23" s="1147"/>
      <c r="E23" s="1147"/>
      <c r="F23" s="1144"/>
      <c r="G23" s="1144"/>
      <c r="H23" s="1144"/>
      <c r="I23" s="1144"/>
      <c r="J23" s="1144"/>
      <c r="K23" s="1144"/>
    </row>
    <row r="24" spans="1:11" x14ac:dyDescent="0.2">
      <c r="A24" s="1025"/>
      <c r="B24" s="1147"/>
      <c r="C24" s="1147"/>
      <c r="D24" s="1147"/>
      <c r="E24" s="1147"/>
      <c r="F24" s="1144"/>
      <c r="G24" s="1144"/>
      <c r="H24" s="1144"/>
      <c r="I24" s="1144"/>
      <c r="J24" s="1144"/>
      <c r="K24" s="1144"/>
    </row>
    <row r="25" spans="1:11" ht="20.25" x14ac:dyDescent="0.3">
      <c r="A25" s="361" t="s">
        <v>1524</v>
      </c>
      <c r="B25" s="115"/>
      <c r="C25" s="115"/>
      <c r="D25" s="115"/>
      <c r="E25" s="115"/>
      <c r="F25" s="1144"/>
      <c r="G25" s="1144"/>
      <c r="H25" s="1144"/>
      <c r="I25" s="1144"/>
      <c r="J25" s="1144"/>
      <c r="K25" s="1144"/>
    </row>
    <row r="26" spans="1:11" x14ac:dyDescent="0.2">
      <c r="A26" s="1570"/>
      <c r="B26" s="1755" t="s">
        <v>297</v>
      </c>
      <c r="C26" s="1754"/>
      <c r="D26" s="816" t="s">
        <v>298</v>
      </c>
      <c r="E26" s="816" t="s">
        <v>299</v>
      </c>
      <c r="F26" s="1144"/>
      <c r="G26" s="1144"/>
      <c r="H26" s="1144"/>
      <c r="I26" s="1144"/>
      <c r="J26" s="1144"/>
      <c r="K26" s="1144"/>
    </row>
    <row r="27" spans="1:11" x14ac:dyDescent="0.2">
      <c r="A27" s="1571"/>
      <c r="B27" s="1572" t="s">
        <v>300</v>
      </c>
      <c r="C27" s="1572" t="s">
        <v>301</v>
      </c>
      <c r="D27" s="817" t="s">
        <v>302</v>
      </c>
      <c r="E27" s="817" t="s">
        <v>302</v>
      </c>
      <c r="F27" s="1144"/>
      <c r="G27" s="1144"/>
      <c r="H27" s="1144"/>
      <c r="I27" s="1144"/>
      <c r="J27" s="1144"/>
      <c r="K27" s="1144"/>
    </row>
    <row r="28" spans="1:11" x14ac:dyDescent="0.2">
      <c r="A28" s="1573"/>
      <c r="B28" s="1574" t="s">
        <v>303</v>
      </c>
      <c r="C28" s="1574" t="s">
        <v>303</v>
      </c>
      <c r="D28" s="818"/>
      <c r="E28" s="818"/>
      <c r="F28" s="1144"/>
      <c r="G28" s="1144"/>
      <c r="H28" s="1144"/>
      <c r="I28" s="1144"/>
      <c r="J28" s="1144"/>
      <c r="K28" s="1144"/>
    </row>
    <row r="29" spans="1:11" x14ac:dyDescent="0.2">
      <c r="A29" s="1575"/>
      <c r="B29" s="1576" t="s">
        <v>304</v>
      </c>
      <c r="C29" s="838"/>
      <c r="D29" s="1577"/>
      <c r="E29" s="1578"/>
      <c r="F29" s="1144"/>
      <c r="G29" s="1144"/>
      <c r="H29" s="1144"/>
      <c r="I29" s="1144"/>
      <c r="J29" s="1144"/>
      <c r="K29" s="1144"/>
    </row>
    <row r="30" spans="1:11" x14ac:dyDescent="0.2">
      <c r="A30" s="819" t="s">
        <v>1754</v>
      </c>
      <c r="B30" s="1579">
        <v>2.8899999999999999E-2</v>
      </c>
      <c r="C30" s="1580">
        <v>2.8899999999999999E-2</v>
      </c>
      <c r="D30" s="1581">
        <v>0.96</v>
      </c>
      <c r="E30" s="1582"/>
      <c r="F30" s="1144"/>
      <c r="G30" s="1144"/>
      <c r="H30" s="1144"/>
      <c r="I30" s="1144"/>
      <c r="J30" s="1144"/>
      <c r="K30" s="1144"/>
    </row>
    <row r="31" spans="1:11" x14ac:dyDescent="0.2">
      <c r="A31" s="819" t="s">
        <v>1755</v>
      </c>
      <c r="B31" s="1579">
        <v>1.7000000000000001E-4</v>
      </c>
      <c r="C31" s="1580">
        <v>1.7000000000000001E-4</v>
      </c>
      <c r="D31" s="1581">
        <v>0.84</v>
      </c>
      <c r="E31" s="1582"/>
      <c r="F31" s="1144"/>
      <c r="G31" s="1144"/>
      <c r="H31" s="1144"/>
      <c r="I31" s="1144"/>
      <c r="J31" s="1144"/>
      <c r="K31" s="1144"/>
    </row>
    <row r="32" spans="1:11" x14ac:dyDescent="0.2">
      <c r="A32" s="819" t="s">
        <v>1032</v>
      </c>
      <c r="B32" s="1579">
        <v>2.0000000000000002E-5</v>
      </c>
      <c r="C32" s="1580">
        <v>2.0000000000000002E-5</v>
      </c>
      <c r="D32" s="820" t="s">
        <v>103</v>
      </c>
      <c r="E32" s="821">
        <v>0</v>
      </c>
      <c r="F32" s="1144"/>
      <c r="G32" s="1144"/>
      <c r="H32" s="1144"/>
      <c r="I32" s="1144"/>
      <c r="J32" s="1144"/>
      <c r="K32" s="1144"/>
    </row>
    <row r="33" spans="1:11" ht="15" x14ac:dyDescent="0.25">
      <c r="A33" s="819" t="s">
        <v>1756</v>
      </c>
      <c r="B33" s="1579">
        <v>4.9000000000000009E-4</v>
      </c>
      <c r="C33" s="1580">
        <v>4.9000000000000009E-4</v>
      </c>
      <c r="D33" s="1026"/>
      <c r="E33" s="1027"/>
      <c r="F33" s="1144"/>
      <c r="G33" s="1144"/>
      <c r="H33" s="1144"/>
      <c r="I33" s="1144"/>
      <c r="J33" s="1144"/>
      <c r="K33" s="1144"/>
    </row>
    <row r="34" spans="1:11" ht="15" x14ac:dyDescent="0.25">
      <c r="A34" s="819" t="s">
        <v>1757</v>
      </c>
      <c r="B34" s="1579">
        <v>5.9999999999999995E-5</v>
      </c>
      <c r="C34" s="1580">
        <v>5.9999999999999995E-5</v>
      </c>
      <c r="D34" s="1026"/>
      <c r="E34" s="1027"/>
      <c r="F34" s="1144"/>
      <c r="G34" s="1144"/>
      <c r="H34" s="1144"/>
      <c r="I34" s="1144"/>
      <c r="J34" s="1144"/>
      <c r="K34" s="1144"/>
    </row>
    <row r="35" spans="1:11" x14ac:dyDescent="0.2">
      <c r="A35" s="819" t="s">
        <v>1026</v>
      </c>
      <c r="B35" s="1579">
        <v>4.9999999999999996E-5</v>
      </c>
      <c r="C35" s="1580">
        <v>4.9999999999999996E-5</v>
      </c>
      <c r="D35" s="822">
        <v>1E-3</v>
      </c>
      <c r="E35" s="823">
        <v>1E-4</v>
      </c>
      <c r="F35" s="1144"/>
      <c r="G35" s="1144"/>
      <c r="H35" s="1144"/>
      <c r="I35" s="1144"/>
      <c r="J35" s="1144"/>
      <c r="K35" s="1144"/>
    </row>
    <row r="36" spans="1:11" x14ac:dyDescent="0.2">
      <c r="A36" s="819" t="s">
        <v>1028</v>
      </c>
      <c r="B36" s="1579">
        <v>8.0000000000000007E-5</v>
      </c>
      <c r="C36" s="1580">
        <v>8.0000000000000007E-5</v>
      </c>
      <c r="D36" s="824">
        <v>0.37</v>
      </c>
      <c r="E36" s="823">
        <v>4.0000000000000001E-3</v>
      </c>
      <c r="F36" s="1144"/>
      <c r="G36" s="1144"/>
      <c r="H36" s="1144"/>
      <c r="I36" s="1144"/>
      <c r="J36" s="1144"/>
      <c r="K36" s="1144"/>
    </row>
    <row r="37" spans="1:11" x14ac:dyDescent="0.2">
      <c r="A37" s="819" t="s">
        <v>1758</v>
      </c>
      <c r="B37" s="1579">
        <v>8.3000000000000001E-4</v>
      </c>
      <c r="C37" s="1580">
        <v>8.3000000000000001E-4</v>
      </c>
      <c r="D37" s="824"/>
      <c r="E37" s="823"/>
      <c r="F37" s="1144"/>
      <c r="G37" s="1144"/>
      <c r="H37" s="1144"/>
      <c r="I37" s="1144"/>
      <c r="J37" s="1144"/>
      <c r="K37" s="1144"/>
    </row>
    <row r="38" spans="1:11" x14ac:dyDescent="0.2">
      <c r="A38" s="819" t="s">
        <v>1759</v>
      </c>
      <c r="B38" s="1579">
        <v>8.0000000000000002E-3</v>
      </c>
      <c r="C38" s="1580">
        <v>8.0000000000000002E-3</v>
      </c>
      <c r="D38" s="825">
        <v>68</v>
      </c>
      <c r="E38" s="823"/>
      <c r="F38" s="1144"/>
      <c r="G38" s="1144"/>
      <c r="H38" s="1144"/>
      <c r="I38" s="1144"/>
      <c r="J38" s="1144"/>
      <c r="K38" s="1144"/>
    </row>
    <row r="39" spans="1:11" x14ac:dyDescent="0.2">
      <c r="A39" s="819" t="s">
        <v>1027</v>
      </c>
      <c r="B39" s="1579">
        <v>2.5000000000000001E-4</v>
      </c>
      <c r="C39" s="1580">
        <v>2.5000000000000001E-4</v>
      </c>
      <c r="D39" s="824">
        <v>3.8</v>
      </c>
      <c r="E39" s="823">
        <v>1.1999999999999999E-3</v>
      </c>
      <c r="F39" s="1144"/>
      <c r="G39" s="1144"/>
      <c r="H39" s="1144"/>
      <c r="I39" s="1144"/>
      <c r="J39" s="1144"/>
      <c r="K39" s="1144"/>
    </row>
    <row r="40" spans="1:11" x14ac:dyDescent="0.2">
      <c r="A40" s="819" t="s">
        <v>310</v>
      </c>
      <c r="B40" s="1579">
        <v>1.0499999999999999E-3</v>
      </c>
      <c r="C40" s="1580">
        <v>1.0499999999999999E-3</v>
      </c>
      <c r="D40" s="824">
        <v>0.04</v>
      </c>
      <c r="E40" s="823">
        <v>1.5E-3</v>
      </c>
      <c r="F40" s="1144"/>
      <c r="G40" s="1144"/>
      <c r="H40" s="1144"/>
      <c r="I40" s="1144"/>
      <c r="J40" s="1144"/>
      <c r="K40" s="1144"/>
    </row>
    <row r="41" spans="1:11" x14ac:dyDescent="0.2">
      <c r="A41" s="819" t="s">
        <v>1760</v>
      </c>
      <c r="B41" s="1579">
        <v>1.2500000000000001E-2</v>
      </c>
      <c r="C41" s="1580">
        <v>1.2500000000000001E-2</v>
      </c>
      <c r="D41" s="824"/>
      <c r="E41" s="823"/>
      <c r="F41" s="1144"/>
      <c r="G41" s="1144"/>
      <c r="H41" s="1144"/>
      <c r="I41" s="1144"/>
      <c r="J41" s="1144"/>
      <c r="K41" s="1144"/>
    </row>
    <row r="42" spans="1:11" x14ac:dyDescent="0.2">
      <c r="A42" s="819" t="s">
        <v>1761</v>
      </c>
      <c r="B42" s="1579">
        <v>1.6000000000000001E-4</v>
      </c>
      <c r="C42" s="1580">
        <v>1.6000000000000001E-4</v>
      </c>
      <c r="D42" s="824">
        <v>0.51</v>
      </c>
      <c r="E42" s="823"/>
      <c r="F42" s="1144"/>
      <c r="G42" s="1144"/>
      <c r="H42" s="1144"/>
      <c r="I42" s="1144"/>
      <c r="J42" s="1144"/>
      <c r="K42" s="1144"/>
    </row>
    <row r="43" spans="1:11" x14ac:dyDescent="0.2">
      <c r="A43" s="819" t="s">
        <v>1762</v>
      </c>
      <c r="B43" s="1579">
        <v>1.7000000000000001E-4</v>
      </c>
      <c r="C43" s="1580">
        <v>1.7000000000000001E-4</v>
      </c>
      <c r="D43" s="824">
        <v>0.28999999999999998</v>
      </c>
      <c r="E43" s="823"/>
      <c r="F43" s="1144"/>
      <c r="G43" s="1144"/>
      <c r="H43" s="1144"/>
      <c r="I43" s="1144"/>
      <c r="J43" s="1144"/>
      <c r="K43" s="1144"/>
    </row>
    <row r="44" spans="1:11" x14ac:dyDescent="0.2">
      <c r="A44" s="819" t="s">
        <v>1029</v>
      </c>
      <c r="B44" s="1579">
        <v>1.8999999999999998E-4</v>
      </c>
      <c r="C44" s="1580">
        <v>1.8999999999999998E-4</v>
      </c>
      <c r="D44" s="824">
        <v>0.09</v>
      </c>
      <c r="E44" s="823">
        <v>2E-3</v>
      </c>
      <c r="F44" s="1144"/>
      <c r="G44" s="1144"/>
      <c r="H44" s="1144"/>
      <c r="I44" s="1144"/>
      <c r="J44" s="1144"/>
      <c r="K44" s="1144"/>
    </row>
    <row r="45" spans="1:11" x14ac:dyDescent="0.2">
      <c r="A45" s="819" t="s">
        <v>1763</v>
      </c>
      <c r="B45" s="1579">
        <v>1.7000000000000001E-4</v>
      </c>
      <c r="C45" s="1580">
        <v>1.7000000000000001E-4</v>
      </c>
      <c r="D45" s="824">
        <v>1.1000000000000001</v>
      </c>
      <c r="E45" s="823"/>
      <c r="F45" s="1144"/>
      <c r="G45" s="1144"/>
      <c r="H45" s="1144"/>
      <c r="I45" s="1144"/>
      <c r="J45" s="1144"/>
      <c r="K45" s="1144"/>
    </row>
    <row r="46" spans="1:11" x14ac:dyDescent="0.2">
      <c r="A46" s="819" t="s">
        <v>1764</v>
      </c>
      <c r="B46" s="1579">
        <v>1.5999999999999999E-3</v>
      </c>
      <c r="C46" s="1580">
        <v>1.5999999999999999E-3</v>
      </c>
      <c r="D46" s="824">
        <v>0.3</v>
      </c>
      <c r="E46" s="823"/>
      <c r="F46" s="1144"/>
      <c r="G46" s="1144"/>
      <c r="H46" s="1144"/>
      <c r="I46" s="1144"/>
      <c r="J46" s="1144"/>
      <c r="K46" s="1144"/>
    </row>
    <row r="47" spans="1:11" x14ac:dyDescent="0.2">
      <c r="A47" s="819" t="s">
        <v>1031</v>
      </c>
      <c r="B47" s="485">
        <v>1.0977999999999999</v>
      </c>
      <c r="C47" s="489">
        <v>1.0977999999999999</v>
      </c>
      <c r="D47" s="824">
        <v>1.5</v>
      </c>
      <c r="E47" s="823">
        <v>3.5000000000000001E-3</v>
      </c>
      <c r="F47" s="1144"/>
      <c r="G47" s="1144"/>
      <c r="H47" s="1144"/>
      <c r="I47" s="1144"/>
      <c r="J47" s="1144"/>
      <c r="K47" s="1144"/>
    </row>
    <row r="48" spans="1:11" x14ac:dyDescent="0.2">
      <c r="A48" s="819" t="s">
        <v>1030</v>
      </c>
      <c r="B48" s="485">
        <v>2.7E-4</v>
      </c>
      <c r="C48" s="489">
        <v>2.7E-4</v>
      </c>
      <c r="D48" s="824" t="s">
        <v>103</v>
      </c>
      <c r="E48" s="821">
        <v>0</v>
      </c>
      <c r="F48" s="1144"/>
      <c r="G48" s="1144"/>
      <c r="H48" s="1144"/>
      <c r="I48" s="1144"/>
      <c r="J48" s="1144"/>
      <c r="K48" s="1144"/>
    </row>
    <row r="49" spans="1:11" x14ac:dyDescent="0.2">
      <c r="A49" s="819" t="s">
        <v>1765</v>
      </c>
      <c r="B49" s="485">
        <v>1.7000000000000001E-4</v>
      </c>
      <c r="C49" s="489">
        <v>1.7000000000000001E-4</v>
      </c>
      <c r="D49" s="824"/>
      <c r="E49" s="821"/>
      <c r="F49" s="1144"/>
      <c r="G49" s="1144"/>
      <c r="H49" s="1144"/>
      <c r="I49" s="1144"/>
      <c r="J49" s="1144"/>
      <c r="K49" s="1144"/>
    </row>
    <row r="50" spans="1:11" x14ac:dyDescent="0.2">
      <c r="A50" s="819" t="s">
        <v>1766</v>
      </c>
      <c r="B50" s="485"/>
      <c r="C50" s="489"/>
      <c r="D50" s="826">
        <v>1.9</v>
      </c>
      <c r="E50" s="1168"/>
      <c r="F50" s="1144"/>
      <c r="G50" s="1144"/>
      <c r="H50" s="1144"/>
      <c r="I50" s="1144"/>
      <c r="J50" s="1144"/>
      <c r="K50" s="1144"/>
    </row>
    <row r="51" spans="1:11" x14ac:dyDescent="0.2">
      <c r="A51" s="819" t="s">
        <v>1767</v>
      </c>
      <c r="B51" s="485"/>
      <c r="C51" s="489"/>
      <c r="D51" s="826">
        <v>0.06</v>
      </c>
      <c r="E51" s="1168"/>
      <c r="F51" s="1144"/>
      <c r="G51" s="1144"/>
      <c r="H51" s="1144"/>
      <c r="I51" s="1144"/>
      <c r="J51" s="1144"/>
      <c r="K51" s="1144"/>
    </row>
    <row r="52" spans="1:11" x14ac:dyDescent="0.2">
      <c r="A52" s="819" t="s">
        <v>1024</v>
      </c>
      <c r="B52" s="485">
        <v>9.9999999999999991E-5</v>
      </c>
      <c r="C52" s="489">
        <v>9.9999999999999991E-5</v>
      </c>
      <c r="D52" s="824">
        <v>0.1</v>
      </c>
      <c r="E52" s="821">
        <v>0</v>
      </c>
      <c r="F52" s="1144"/>
      <c r="G52" s="1144"/>
      <c r="H52" s="1144"/>
      <c r="I52" s="1144"/>
      <c r="J52" s="1144"/>
      <c r="K52" s="1144"/>
    </row>
    <row r="53" spans="1:11" x14ac:dyDescent="0.2">
      <c r="A53" s="819" t="s">
        <v>1768</v>
      </c>
      <c r="B53" s="485"/>
      <c r="C53" s="489"/>
      <c r="D53" s="824">
        <v>0.38</v>
      </c>
      <c r="E53" s="821"/>
      <c r="F53" s="1144"/>
      <c r="G53" s="1144"/>
      <c r="H53" s="1144"/>
      <c r="I53" s="1144"/>
      <c r="J53" s="1144"/>
      <c r="K53" s="1144"/>
    </row>
    <row r="54" spans="1:11" x14ac:dyDescent="0.2">
      <c r="A54" s="819" t="s">
        <v>311</v>
      </c>
      <c r="B54" s="485"/>
      <c r="C54" s="489"/>
      <c r="D54" s="827">
        <v>1</v>
      </c>
      <c r="E54" s="821"/>
      <c r="F54" s="1144"/>
      <c r="G54" s="1144"/>
      <c r="H54" s="1144"/>
      <c r="I54" s="1144"/>
      <c r="J54" s="1144"/>
      <c r="K54" s="1144"/>
    </row>
    <row r="55" spans="1:11" x14ac:dyDescent="0.2">
      <c r="A55" s="828" t="s">
        <v>1769</v>
      </c>
      <c r="B55" s="947"/>
      <c r="C55" s="946"/>
      <c r="D55" s="829">
        <v>11</v>
      </c>
      <c r="E55" s="830"/>
      <c r="F55" s="1144"/>
      <c r="G55" s="1144"/>
      <c r="H55" s="1144"/>
      <c r="I55" s="1144"/>
      <c r="J55" s="1144"/>
      <c r="K55" s="1144"/>
    </row>
    <row r="56" spans="1:11" x14ac:dyDescent="0.2">
      <c r="A56" s="1144"/>
      <c r="B56" s="1147"/>
      <c r="C56" s="1147"/>
      <c r="D56" s="1147"/>
      <c r="E56" s="1147"/>
      <c r="F56" s="1144"/>
      <c r="G56" s="1144"/>
      <c r="H56" s="1144"/>
      <c r="I56" s="1144"/>
      <c r="J56" s="1144"/>
      <c r="K56" s="1144"/>
    </row>
    <row r="57" spans="1:11" ht="20.25" x14ac:dyDescent="0.3">
      <c r="A57" s="361" t="s">
        <v>2272</v>
      </c>
      <c r="B57" s="1028"/>
      <c r="C57" s="1028"/>
      <c r="D57" s="1028"/>
      <c r="E57" s="1147"/>
      <c r="F57" s="1144"/>
      <c r="G57" s="1144"/>
      <c r="H57" s="1144"/>
      <c r="I57" s="1144"/>
      <c r="J57" s="1144"/>
      <c r="K57" s="1144"/>
    </row>
    <row r="58" spans="1:11" ht="51" x14ac:dyDescent="0.2">
      <c r="A58" s="1169"/>
      <c r="B58" s="1170" t="s">
        <v>305</v>
      </c>
      <c r="C58" s="1171" t="s">
        <v>306</v>
      </c>
      <c r="D58" s="1172" t="s">
        <v>307</v>
      </c>
      <c r="E58" s="1690" t="s">
        <v>2255</v>
      </c>
      <c r="F58" s="1144"/>
      <c r="G58" s="1144"/>
      <c r="H58" s="1144"/>
      <c r="I58" s="1144"/>
      <c r="J58" s="1144"/>
      <c r="K58" s="1144"/>
    </row>
    <row r="59" spans="1:11" x14ac:dyDescent="0.2">
      <c r="A59" s="1173"/>
      <c r="B59" s="1174" t="s">
        <v>176</v>
      </c>
      <c r="C59" s="1784" t="s">
        <v>308</v>
      </c>
      <c r="D59" s="1785"/>
      <c r="E59" s="1147"/>
      <c r="F59" s="1144"/>
      <c r="G59" s="1144"/>
      <c r="H59" s="1144"/>
      <c r="I59" s="1144"/>
      <c r="J59" s="1144"/>
      <c r="K59" s="1144"/>
    </row>
    <row r="60" spans="1:11" x14ac:dyDescent="0.2">
      <c r="A60" s="1176">
        <v>1990</v>
      </c>
      <c r="B60" s="1028">
        <v>0</v>
      </c>
      <c r="C60" s="1028">
        <v>1.1528000000000001E-4</v>
      </c>
      <c r="D60" s="1175">
        <v>3.6910000000000004E-5</v>
      </c>
      <c r="E60" s="1147"/>
      <c r="F60" s="1144"/>
      <c r="G60" s="1144"/>
      <c r="H60" s="1144"/>
      <c r="I60" s="1144"/>
      <c r="J60" s="1144"/>
      <c r="K60" s="1144"/>
    </row>
    <row r="61" spans="1:11" x14ac:dyDescent="0.2">
      <c r="A61" s="1176">
        <v>1991</v>
      </c>
      <c r="B61" s="1028">
        <v>0</v>
      </c>
      <c r="C61" s="1028">
        <f t="shared" ref="C61:D89" si="0">(1-$B61%)*C$60</f>
        <v>1.1528000000000001E-4</v>
      </c>
      <c r="D61" s="1175">
        <f t="shared" si="0"/>
        <v>3.6910000000000004E-5</v>
      </c>
      <c r="E61" s="1147"/>
      <c r="F61" s="1144"/>
      <c r="G61" s="1144"/>
      <c r="H61" s="1144"/>
      <c r="I61" s="1144"/>
      <c r="J61" s="1144"/>
      <c r="K61" s="1144"/>
    </row>
    <row r="62" spans="1:11" x14ac:dyDescent="0.2">
      <c r="A62" s="1176">
        <v>1992</v>
      </c>
      <c r="B62" s="1028">
        <v>0</v>
      </c>
      <c r="C62" s="1028">
        <f t="shared" si="0"/>
        <v>1.1528000000000001E-4</v>
      </c>
      <c r="D62" s="1175">
        <f t="shared" si="0"/>
        <v>3.6910000000000004E-5</v>
      </c>
      <c r="E62" s="1147"/>
      <c r="F62" s="1144"/>
      <c r="G62" s="1144"/>
      <c r="H62" s="1144"/>
      <c r="I62" s="1144"/>
      <c r="J62" s="1144"/>
      <c r="K62" s="1144"/>
    </row>
    <row r="63" spans="1:11" x14ac:dyDescent="0.2">
      <c r="A63" s="1176">
        <v>1993</v>
      </c>
      <c r="B63" s="1028">
        <v>0</v>
      </c>
      <c r="C63" s="1028">
        <f t="shared" si="0"/>
        <v>1.1528000000000001E-4</v>
      </c>
      <c r="D63" s="1175">
        <f t="shared" si="0"/>
        <v>3.6910000000000004E-5</v>
      </c>
      <c r="E63" s="1147"/>
      <c r="F63" s="1144"/>
      <c r="G63" s="1144"/>
      <c r="H63" s="1144"/>
      <c r="I63" s="1144"/>
      <c r="J63" s="1144"/>
      <c r="K63" s="1144"/>
    </row>
    <row r="64" spans="1:11" x14ac:dyDescent="0.2">
      <c r="A64" s="1176">
        <v>1994</v>
      </c>
      <c r="B64" s="1028">
        <v>0</v>
      </c>
      <c r="C64" s="1028">
        <f t="shared" si="0"/>
        <v>1.1528000000000001E-4</v>
      </c>
      <c r="D64" s="1175">
        <f t="shared" si="0"/>
        <v>3.6910000000000004E-5</v>
      </c>
      <c r="E64" s="1147"/>
      <c r="F64" s="1144"/>
      <c r="G64" s="1144"/>
      <c r="H64" s="1144"/>
      <c r="I64" s="1144"/>
      <c r="J64" s="1144"/>
      <c r="K64" s="1144"/>
    </row>
    <row r="65" spans="1:11" x14ac:dyDescent="0.2">
      <c r="A65" s="1176">
        <v>1995</v>
      </c>
      <c r="B65" s="1028">
        <v>0</v>
      </c>
      <c r="C65" s="1028">
        <f t="shared" si="0"/>
        <v>1.1528000000000001E-4</v>
      </c>
      <c r="D65" s="1175">
        <f t="shared" si="0"/>
        <v>3.6910000000000004E-5</v>
      </c>
      <c r="E65" s="1147"/>
      <c r="F65" s="1144"/>
      <c r="G65" s="1144"/>
      <c r="H65" s="1144"/>
      <c r="I65" s="1144"/>
      <c r="J65" s="1144"/>
      <c r="K65" s="1144"/>
    </row>
    <row r="66" spans="1:11" x14ac:dyDescent="0.2">
      <c r="A66" s="1176">
        <v>1996</v>
      </c>
      <c r="B66" s="1028">
        <v>0</v>
      </c>
      <c r="C66" s="1028">
        <f t="shared" si="0"/>
        <v>1.1528000000000001E-4</v>
      </c>
      <c r="D66" s="1175">
        <f t="shared" si="0"/>
        <v>3.6910000000000004E-5</v>
      </c>
      <c r="E66" s="1147"/>
      <c r="F66" s="1144"/>
      <c r="G66" s="1144"/>
      <c r="H66" s="1144"/>
      <c r="I66" s="1144"/>
      <c r="J66" s="1144"/>
      <c r="K66" s="1144"/>
    </row>
    <row r="67" spans="1:11" x14ac:dyDescent="0.2">
      <c r="A67" s="1176">
        <v>1997</v>
      </c>
      <c r="B67" s="1028">
        <v>0</v>
      </c>
      <c r="C67" s="1028">
        <f t="shared" si="0"/>
        <v>1.1528000000000001E-4</v>
      </c>
      <c r="D67" s="1175">
        <f t="shared" si="0"/>
        <v>3.6910000000000004E-5</v>
      </c>
      <c r="E67" s="1147"/>
      <c r="F67" s="1144"/>
      <c r="G67" s="1144"/>
      <c r="H67" s="1144"/>
      <c r="I67" s="1144"/>
      <c r="J67" s="1144"/>
      <c r="K67" s="1144"/>
    </row>
    <row r="68" spans="1:11" x14ac:dyDescent="0.2">
      <c r="A68" s="1176">
        <v>1998</v>
      </c>
      <c r="B68" s="1028">
        <v>0</v>
      </c>
      <c r="C68" s="1028">
        <f t="shared" si="0"/>
        <v>1.1528000000000001E-4</v>
      </c>
      <c r="D68" s="1175">
        <f t="shared" si="0"/>
        <v>3.6910000000000004E-5</v>
      </c>
      <c r="E68" s="1147"/>
      <c r="F68" s="1144"/>
      <c r="G68" s="1144"/>
      <c r="H68" s="1144"/>
      <c r="I68" s="1144"/>
      <c r="J68" s="1144"/>
      <c r="K68" s="1144"/>
    </row>
    <row r="69" spans="1:11" x14ac:dyDescent="0.2">
      <c r="A69" s="1176">
        <v>1999</v>
      </c>
      <c r="B69" s="1028">
        <v>0</v>
      </c>
      <c r="C69" s="1028">
        <f t="shared" si="0"/>
        <v>1.1528000000000001E-4</v>
      </c>
      <c r="D69" s="1175">
        <f t="shared" si="0"/>
        <v>3.6910000000000004E-5</v>
      </c>
      <c r="E69" s="1147"/>
      <c r="F69" s="1144"/>
      <c r="G69" s="1144"/>
      <c r="H69" s="1144"/>
      <c r="I69" s="1144"/>
      <c r="J69" s="1144"/>
      <c r="K69" s="1144"/>
    </row>
    <row r="70" spans="1:11" x14ac:dyDescent="0.2">
      <c r="A70" s="1176">
        <v>2000</v>
      </c>
      <c r="B70" s="1028">
        <v>0</v>
      </c>
      <c r="C70" s="1028">
        <f t="shared" si="0"/>
        <v>1.1528000000000001E-4</v>
      </c>
      <c r="D70" s="1175">
        <f t="shared" si="0"/>
        <v>3.6910000000000004E-5</v>
      </c>
      <c r="E70" s="1147"/>
      <c r="F70" s="1144"/>
      <c r="G70" s="1144"/>
      <c r="H70" s="1144"/>
      <c r="I70" s="1144"/>
      <c r="J70" s="1144"/>
      <c r="K70" s="1144"/>
    </row>
    <row r="71" spans="1:11" x14ac:dyDescent="0.2">
      <c r="A71" s="1176">
        <v>2001</v>
      </c>
      <c r="B71" s="1028">
        <v>0</v>
      </c>
      <c r="C71" s="1028">
        <f t="shared" si="0"/>
        <v>1.1528000000000001E-4</v>
      </c>
      <c r="D71" s="1175">
        <f t="shared" si="0"/>
        <v>3.6910000000000004E-5</v>
      </c>
      <c r="E71" s="1147"/>
      <c r="F71" s="1144"/>
      <c r="G71" s="1144"/>
      <c r="H71" s="1144"/>
      <c r="I71" s="1144"/>
      <c r="J71" s="1144"/>
      <c r="K71" s="1144"/>
    </row>
    <row r="72" spans="1:11" x14ac:dyDescent="0.2">
      <c r="A72" s="1176">
        <v>2002</v>
      </c>
      <c r="B72" s="1028">
        <v>0</v>
      </c>
      <c r="C72" s="1028">
        <f t="shared" si="0"/>
        <v>1.1528000000000001E-4</v>
      </c>
      <c r="D72" s="1175">
        <f t="shared" si="0"/>
        <v>3.6910000000000004E-5</v>
      </c>
      <c r="E72" s="1147"/>
      <c r="F72" s="1144"/>
      <c r="G72" s="1144"/>
      <c r="H72" s="1144"/>
      <c r="I72" s="1144"/>
      <c r="J72" s="1144"/>
      <c r="K72" s="1144"/>
    </row>
    <row r="73" spans="1:11" x14ac:dyDescent="0.2">
      <c r="A73" s="1176">
        <v>2003</v>
      </c>
      <c r="B73" s="1028">
        <v>0</v>
      </c>
      <c r="C73" s="1028">
        <f t="shared" si="0"/>
        <v>1.1528000000000001E-4</v>
      </c>
      <c r="D73" s="1175">
        <f t="shared" si="0"/>
        <v>3.6910000000000004E-5</v>
      </c>
      <c r="E73" s="1147"/>
      <c r="F73" s="1144"/>
      <c r="G73" s="1144"/>
      <c r="H73" s="1144"/>
      <c r="I73" s="1144"/>
      <c r="J73" s="1144"/>
      <c r="K73" s="1144"/>
    </row>
    <row r="74" spans="1:11" x14ac:dyDescent="0.2">
      <c r="A74" s="1176">
        <v>2004</v>
      </c>
      <c r="B74" s="1028">
        <v>0</v>
      </c>
      <c r="C74" s="1028">
        <f t="shared" si="0"/>
        <v>1.1528000000000001E-4</v>
      </c>
      <c r="D74" s="1175">
        <f t="shared" si="0"/>
        <v>3.6910000000000004E-5</v>
      </c>
      <c r="E74" s="1147"/>
      <c r="F74" s="1144"/>
      <c r="G74" s="1144"/>
      <c r="H74" s="1144"/>
      <c r="I74" s="1144"/>
      <c r="J74" s="1144"/>
      <c r="K74" s="1144"/>
    </row>
    <row r="75" spans="1:11" x14ac:dyDescent="0.2">
      <c r="A75" s="1176">
        <v>2005</v>
      </c>
      <c r="B75" s="1028">
        <v>0</v>
      </c>
      <c r="C75" s="1028">
        <f t="shared" si="0"/>
        <v>1.1528000000000001E-4</v>
      </c>
      <c r="D75" s="1175">
        <f t="shared" si="0"/>
        <v>3.6910000000000004E-5</v>
      </c>
      <c r="E75" s="1147"/>
      <c r="F75" s="1144"/>
      <c r="G75" s="1144"/>
      <c r="H75" s="1144"/>
      <c r="I75" s="1144"/>
      <c r="J75" s="1144"/>
      <c r="K75" s="1144"/>
    </row>
    <row r="76" spans="1:11" x14ac:dyDescent="0.2">
      <c r="A76" s="1176">
        <v>2006</v>
      </c>
      <c r="B76" s="1028">
        <v>0</v>
      </c>
      <c r="C76" s="1028">
        <f t="shared" si="0"/>
        <v>1.1528000000000001E-4</v>
      </c>
      <c r="D76" s="1175">
        <f t="shared" si="0"/>
        <v>3.6910000000000004E-5</v>
      </c>
      <c r="E76" s="1147"/>
      <c r="F76" s="1144"/>
      <c r="G76" s="1144"/>
      <c r="H76" s="1144"/>
      <c r="I76" s="1144"/>
      <c r="J76" s="1144"/>
      <c r="K76" s="1144"/>
    </row>
    <row r="77" spans="1:11" x14ac:dyDescent="0.2">
      <c r="A77" s="1176">
        <v>2007</v>
      </c>
      <c r="B77" s="1028">
        <v>0</v>
      </c>
      <c r="C77" s="1028">
        <f t="shared" si="0"/>
        <v>1.1528000000000001E-4</v>
      </c>
      <c r="D77" s="1175">
        <f t="shared" si="0"/>
        <v>3.6910000000000004E-5</v>
      </c>
      <c r="E77" s="1147"/>
      <c r="F77" s="1144"/>
      <c r="G77" s="1144"/>
      <c r="H77" s="1144"/>
      <c r="I77" s="1144"/>
      <c r="J77" s="1144"/>
      <c r="K77" s="1144"/>
    </row>
    <row r="78" spans="1:11" x14ac:dyDescent="0.2">
      <c r="A78" s="1176">
        <v>2008</v>
      </c>
      <c r="B78" s="1028">
        <v>0</v>
      </c>
      <c r="C78" s="1028">
        <f t="shared" si="0"/>
        <v>1.1528000000000001E-4</v>
      </c>
      <c r="D78" s="1175">
        <f t="shared" si="0"/>
        <v>3.6910000000000004E-5</v>
      </c>
      <c r="E78" s="1147"/>
      <c r="F78" s="1144"/>
      <c r="G78" s="1144"/>
      <c r="H78" s="1144"/>
      <c r="I78" s="1144"/>
      <c r="J78" s="1144"/>
      <c r="K78" s="1144"/>
    </row>
    <row r="79" spans="1:11" x14ac:dyDescent="0.2">
      <c r="A79" s="1176">
        <v>2009</v>
      </c>
      <c r="B79" s="1028">
        <v>0</v>
      </c>
      <c r="C79" s="1028">
        <f t="shared" si="0"/>
        <v>1.1528000000000001E-4</v>
      </c>
      <c r="D79" s="1175">
        <f t="shared" si="0"/>
        <v>3.6910000000000004E-5</v>
      </c>
      <c r="E79" s="1147"/>
      <c r="F79" s="1144"/>
      <c r="G79" s="1144"/>
      <c r="H79" s="1144"/>
      <c r="I79" s="1144"/>
      <c r="J79" s="1144"/>
      <c r="K79" s="1144"/>
    </row>
    <row r="80" spans="1:11" x14ac:dyDescent="0.2">
      <c r="A80" s="1176">
        <v>2010</v>
      </c>
      <c r="B80" s="1028">
        <v>0</v>
      </c>
      <c r="C80" s="1028">
        <f t="shared" si="0"/>
        <v>1.1528000000000001E-4</v>
      </c>
      <c r="D80" s="1175">
        <f t="shared" si="0"/>
        <v>3.6910000000000004E-5</v>
      </c>
      <c r="E80" s="1147"/>
      <c r="F80" s="1144"/>
      <c r="G80" s="1144"/>
      <c r="H80" s="1144"/>
      <c r="I80" s="1144"/>
      <c r="J80" s="1144"/>
      <c r="K80" s="1144"/>
    </row>
    <row r="81" spans="1:11" x14ac:dyDescent="0.2">
      <c r="A81" s="1176">
        <v>2011</v>
      </c>
      <c r="B81" s="1028">
        <v>20</v>
      </c>
      <c r="C81" s="1028">
        <f t="shared" si="0"/>
        <v>9.2224000000000017E-5</v>
      </c>
      <c r="D81" s="1175">
        <f t="shared" si="0"/>
        <v>2.9528000000000006E-5</v>
      </c>
      <c r="E81" s="1147"/>
      <c r="F81" s="1144"/>
      <c r="G81" s="1144"/>
      <c r="H81" s="1144"/>
      <c r="I81" s="1144"/>
      <c r="J81" s="1144"/>
      <c r="K81" s="1144"/>
    </row>
    <row r="82" spans="1:11" x14ac:dyDescent="0.2">
      <c r="A82" s="1176">
        <v>2012</v>
      </c>
      <c r="B82" s="1028">
        <v>50</v>
      </c>
      <c r="C82" s="1028">
        <f t="shared" si="0"/>
        <v>5.7640000000000004E-5</v>
      </c>
      <c r="D82" s="1175">
        <f t="shared" si="0"/>
        <v>1.8455000000000002E-5</v>
      </c>
      <c r="E82" s="1147"/>
      <c r="F82" s="1144"/>
      <c r="G82" s="1144"/>
      <c r="H82" s="1144"/>
      <c r="I82" s="1144"/>
      <c r="J82" s="1144"/>
      <c r="K82" s="1144"/>
    </row>
    <row r="83" spans="1:11" x14ac:dyDescent="0.2">
      <c r="A83" s="1176">
        <v>2013</v>
      </c>
      <c r="B83" s="1028">
        <v>70</v>
      </c>
      <c r="C83" s="1028">
        <f t="shared" si="0"/>
        <v>3.4584000000000006E-5</v>
      </c>
      <c r="D83" s="1175">
        <f t="shared" si="0"/>
        <v>1.1073000000000002E-5</v>
      </c>
      <c r="E83" s="1147"/>
      <c r="F83" s="1144"/>
      <c r="G83" s="1144"/>
      <c r="H83" s="1144"/>
      <c r="I83" s="1144"/>
      <c r="J83" s="1144"/>
      <c r="K83" s="1144"/>
    </row>
    <row r="84" spans="1:11" x14ac:dyDescent="0.2">
      <c r="A84" s="1176">
        <v>2014</v>
      </c>
      <c r="B84" s="1028">
        <v>80</v>
      </c>
      <c r="C84" s="1028">
        <f t="shared" si="0"/>
        <v>2.3055999999999997E-5</v>
      </c>
      <c r="D84" s="1175">
        <f t="shared" si="0"/>
        <v>7.3819999999999989E-6</v>
      </c>
      <c r="E84" s="1147"/>
      <c r="F84" s="1144"/>
      <c r="G84" s="1144"/>
      <c r="H84" s="1144"/>
      <c r="I84" s="1144"/>
      <c r="J84" s="1144"/>
      <c r="K84" s="1144"/>
    </row>
    <row r="85" spans="1:11" x14ac:dyDescent="0.2">
      <c r="A85" s="1176">
        <v>2015</v>
      </c>
      <c r="B85" s="1028">
        <v>90</v>
      </c>
      <c r="C85" s="1028">
        <f t="shared" si="0"/>
        <v>1.1527999999999999E-5</v>
      </c>
      <c r="D85" s="1175">
        <f t="shared" si="0"/>
        <v>3.6909999999999995E-6</v>
      </c>
      <c r="E85" s="1147"/>
      <c r="F85" s="1144"/>
      <c r="G85" s="1144"/>
      <c r="H85" s="1144"/>
      <c r="I85" s="1144"/>
      <c r="J85" s="1144"/>
      <c r="K85" s="1144"/>
    </row>
    <row r="86" spans="1:11" x14ac:dyDescent="0.2">
      <c r="A86" s="1176">
        <v>2016</v>
      </c>
      <c r="B86" s="1028">
        <v>90</v>
      </c>
      <c r="C86" s="1028">
        <f t="shared" si="0"/>
        <v>1.1527999999999999E-5</v>
      </c>
      <c r="D86" s="1175">
        <f t="shared" si="0"/>
        <v>3.6909999999999995E-6</v>
      </c>
      <c r="E86" s="1147"/>
      <c r="F86" s="1144"/>
      <c r="G86" s="1144"/>
      <c r="H86" s="1144"/>
      <c r="I86" s="1144"/>
      <c r="J86" s="1144"/>
      <c r="K86" s="1144"/>
    </row>
    <row r="87" spans="1:11" x14ac:dyDescent="0.2">
      <c r="A87" s="1176">
        <v>2017</v>
      </c>
      <c r="B87" s="1028">
        <v>90</v>
      </c>
      <c r="C87" s="1028">
        <f t="shared" si="0"/>
        <v>1.1527999999999999E-5</v>
      </c>
      <c r="D87" s="1175">
        <f t="shared" si="0"/>
        <v>3.6909999999999995E-6</v>
      </c>
      <c r="E87" s="1147"/>
      <c r="F87" s="1144"/>
      <c r="G87" s="1144"/>
      <c r="H87" s="1144"/>
      <c r="I87" s="1144"/>
      <c r="J87" s="1144"/>
      <c r="K87" s="1144"/>
    </row>
    <row r="88" spans="1:11" x14ac:dyDescent="0.2">
      <c r="A88" s="1176">
        <v>2018</v>
      </c>
      <c r="B88" s="1028">
        <v>90</v>
      </c>
      <c r="C88" s="1028">
        <f t="shared" si="0"/>
        <v>1.1527999999999999E-5</v>
      </c>
      <c r="D88" s="1175">
        <f t="shared" si="0"/>
        <v>3.6909999999999995E-6</v>
      </c>
      <c r="E88" s="1147"/>
      <c r="F88" s="1144"/>
      <c r="G88" s="1144"/>
      <c r="H88" s="1144"/>
      <c r="I88" s="1144"/>
      <c r="J88" s="1144"/>
      <c r="K88" s="1144"/>
    </row>
    <row r="89" spans="1:11" x14ac:dyDescent="0.2">
      <c r="A89" s="1176">
        <v>2019</v>
      </c>
      <c r="B89" s="1028">
        <v>90</v>
      </c>
      <c r="C89" s="1028">
        <f t="shared" si="0"/>
        <v>1.1527999999999999E-5</v>
      </c>
      <c r="D89" s="1175">
        <f t="shared" si="0"/>
        <v>3.6909999999999995E-6</v>
      </c>
      <c r="E89" s="1147"/>
      <c r="F89" s="1144"/>
      <c r="G89" s="1144"/>
      <c r="H89" s="1144"/>
      <c r="I89" s="1144"/>
      <c r="J89" s="1144"/>
      <c r="K89" s="1144"/>
    </row>
    <row r="90" spans="1:11" x14ac:dyDescent="0.2">
      <c r="A90" s="1176" t="s">
        <v>2249</v>
      </c>
      <c r="B90" s="1028">
        <v>90</v>
      </c>
      <c r="C90" s="1028">
        <f>(1-$B90%)*C$60</f>
        <v>1.1527999999999999E-5</v>
      </c>
      <c r="D90" s="1175">
        <f>(1-$B90%)*D$60</f>
        <v>3.6909999999999995E-6</v>
      </c>
      <c r="E90" s="1147"/>
      <c r="F90" s="1144"/>
      <c r="G90" s="1144"/>
      <c r="H90" s="1144"/>
      <c r="I90" s="1144"/>
      <c r="J90" s="1144"/>
      <c r="K90" s="1144"/>
    </row>
    <row r="91" spans="1:11" x14ac:dyDescent="0.2">
      <c r="A91" s="1177"/>
      <c r="B91" s="1029"/>
      <c r="C91" s="1029"/>
      <c r="D91" s="1030"/>
      <c r="E91" s="1147"/>
      <c r="F91" s="1144"/>
      <c r="G91" s="1144"/>
      <c r="H91" s="1144"/>
      <c r="I91" s="1144"/>
      <c r="J91" s="1144"/>
      <c r="K91" s="1144"/>
    </row>
    <row r="92" spans="1:11" x14ac:dyDescent="0.2">
      <c r="A92" s="215" t="s">
        <v>169</v>
      </c>
      <c r="B92" s="1028"/>
      <c r="C92" s="1028"/>
      <c r="D92" s="1028"/>
      <c r="E92" s="1147"/>
      <c r="F92" s="215"/>
      <c r="G92" s="1144"/>
      <c r="H92" s="1144"/>
      <c r="I92" s="1144"/>
      <c r="J92" s="1144"/>
      <c r="K92" s="1144"/>
    </row>
    <row r="93" spans="1:11" x14ac:dyDescent="0.2">
      <c r="A93" s="215" t="s">
        <v>2056</v>
      </c>
      <c r="B93" s="1147"/>
      <c r="C93" s="1147"/>
      <c r="D93" s="1147"/>
      <c r="E93" s="1147"/>
      <c r="F93" s="1144"/>
      <c r="G93" s="1144"/>
      <c r="H93" s="1144"/>
      <c r="I93" s="1144"/>
      <c r="J93" s="1144"/>
      <c r="K93" s="1144"/>
    </row>
    <row r="94" spans="1:11" s="55" customFormat="1" ht="42.75" customHeight="1" x14ac:dyDescent="0.2">
      <c r="A94" s="1142" t="s">
        <v>2062</v>
      </c>
      <c r="B94" s="1167"/>
      <c r="C94" s="1167"/>
      <c r="D94" s="1167"/>
      <c r="E94" s="1167"/>
      <c r="F94" s="1144"/>
      <c r="G94" s="1144"/>
      <c r="H94" s="1144"/>
      <c r="I94" s="1144"/>
      <c r="J94" s="1144"/>
      <c r="K94" s="1144"/>
    </row>
    <row r="95" spans="1:11" s="55" customFormat="1" x14ac:dyDescent="0.2">
      <c r="A95" s="1786" t="s">
        <v>309</v>
      </c>
      <c r="B95" s="1787"/>
      <c r="C95" s="1787"/>
      <c r="D95" s="1787"/>
      <c r="E95" s="1167"/>
      <c r="F95" s="1147"/>
      <c r="G95" s="1147"/>
      <c r="H95" s="1147"/>
      <c r="I95" s="1147"/>
      <c r="J95" s="1147"/>
      <c r="K95" s="1147"/>
    </row>
    <row r="96" spans="1:11" s="55" customFormat="1" x14ac:dyDescent="0.2">
      <c r="A96" s="1142" t="s">
        <v>2063</v>
      </c>
      <c r="B96" s="1167"/>
      <c r="C96" s="1167"/>
      <c r="D96" s="1167"/>
      <c r="E96" s="1167"/>
      <c r="F96" s="1147"/>
      <c r="G96" s="1147"/>
      <c r="H96" s="1147"/>
      <c r="I96" s="1147"/>
      <c r="J96" s="1147"/>
      <c r="K96" s="1147"/>
    </row>
    <row r="97" spans="1:11" x14ac:dyDescent="0.2">
      <c r="A97" s="1143" t="s">
        <v>263</v>
      </c>
      <c r="B97" s="1167"/>
      <c r="C97" s="1167"/>
      <c r="D97" s="1167"/>
      <c r="E97" s="1167"/>
      <c r="F97" s="1147"/>
      <c r="G97" s="1147"/>
      <c r="H97" s="1147"/>
      <c r="I97" s="1147"/>
      <c r="J97" s="1147"/>
      <c r="K97" s="1147"/>
    </row>
    <row r="98" spans="1:11" x14ac:dyDescent="0.2">
      <c r="A98" s="1144"/>
      <c r="B98" s="1147"/>
      <c r="C98" s="1147"/>
      <c r="D98" s="1147"/>
      <c r="E98" s="1147"/>
      <c r="F98" s="1144"/>
      <c r="G98" s="1144"/>
      <c r="H98" s="1144"/>
      <c r="I98" s="1144"/>
      <c r="J98" s="1144"/>
      <c r="K98" s="1144"/>
    </row>
    <row r="99" spans="1:11" ht="20.25" x14ac:dyDescent="0.3">
      <c r="A99" s="792" t="s">
        <v>1770</v>
      </c>
      <c r="B99" s="826"/>
      <c r="C99" s="826"/>
      <c r="D99" s="826"/>
      <c r="E99" s="826"/>
      <c r="F99" s="831"/>
      <c r="G99" s="831"/>
      <c r="H99" s="1144"/>
      <c r="I99" s="1144"/>
      <c r="J99" s="1144"/>
      <c r="K99" s="1144"/>
    </row>
    <row r="100" spans="1:11" x14ac:dyDescent="0.2">
      <c r="A100" s="831"/>
      <c r="B100" s="826"/>
      <c r="C100" s="826"/>
      <c r="D100" s="826"/>
      <c r="E100" s="826"/>
      <c r="F100" s="831"/>
      <c r="G100" s="831"/>
      <c r="H100" s="1144"/>
      <c r="I100" s="1144"/>
      <c r="J100" s="1144"/>
      <c r="K100" s="1144"/>
    </row>
    <row r="101" spans="1:11" ht="15" x14ac:dyDescent="0.25">
      <c r="A101" s="1178"/>
      <c r="B101" s="1781" t="s">
        <v>2250</v>
      </c>
      <c r="C101" s="1782"/>
      <c r="D101" s="1781" t="s">
        <v>2251</v>
      </c>
      <c r="E101" s="1782"/>
      <c r="G101" s="1730"/>
      <c r="H101" s="1684" t="s">
        <v>2250</v>
      </c>
      <c r="I101" s="1684" t="s">
        <v>2251</v>
      </c>
    </row>
    <row r="102" spans="1:11" x14ac:dyDescent="0.2">
      <c r="A102" s="1019"/>
      <c r="B102" s="794" t="s">
        <v>300</v>
      </c>
      <c r="C102" s="788" t="s">
        <v>301</v>
      </c>
      <c r="D102" s="794" t="s">
        <v>300</v>
      </c>
      <c r="E102" s="788" t="s">
        <v>301</v>
      </c>
      <c r="G102" s="61"/>
      <c r="H102" s="61"/>
      <c r="I102" s="61"/>
    </row>
    <row r="103" spans="1:11" ht="15" x14ac:dyDescent="0.25">
      <c r="A103" s="1020" t="s">
        <v>351</v>
      </c>
      <c r="B103" s="752" t="s">
        <v>303</v>
      </c>
      <c r="C103" s="795" t="s">
        <v>303</v>
      </c>
      <c r="D103" s="752" t="s">
        <v>303</v>
      </c>
      <c r="E103" s="795" t="s">
        <v>303</v>
      </c>
      <c r="G103" s="1685"/>
      <c r="H103" s="1685"/>
      <c r="I103" s="1685"/>
    </row>
    <row r="104" spans="1:11" ht="15" x14ac:dyDescent="0.25">
      <c r="A104" s="826"/>
      <c r="B104" s="1677" t="s">
        <v>2252</v>
      </c>
      <c r="C104" s="1678"/>
      <c r="D104" s="1678"/>
      <c r="E104" s="1679"/>
      <c r="G104" s="81"/>
      <c r="H104" s="1729" t="s">
        <v>2254</v>
      </c>
      <c r="I104" s="70"/>
    </row>
    <row r="105" spans="1:11" ht="15" x14ac:dyDescent="0.25">
      <c r="A105" s="1021" t="s">
        <v>1771</v>
      </c>
      <c r="B105" s="1179">
        <v>4.6899999999999997E-2</v>
      </c>
      <c r="C105" s="1680">
        <v>4.6899999999999997E-2</v>
      </c>
      <c r="D105" s="1680">
        <v>2.1686328938237301E-3</v>
      </c>
      <c r="E105" s="1180">
        <v>2.1686328938237301E-3</v>
      </c>
      <c r="G105" s="1176">
        <v>2000</v>
      </c>
      <c r="H105" s="1687">
        <v>1</v>
      </c>
      <c r="I105" s="1687">
        <f>1-H105</f>
        <v>0</v>
      </c>
    </row>
    <row r="106" spans="1:11" ht="15" x14ac:dyDescent="0.25">
      <c r="A106" s="1021" t="s">
        <v>1772</v>
      </c>
      <c r="B106" s="1179">
        <v>1.4800000000000001E-2</v>
      </c>
      <c r="C106" s="1680">
        <v>1.4800000000000001E-2</v>
      </c>
      <c r="D106" s="1680">
        <v>5.9854267869535E-3</v>
      </c>
      <c r="E106" s="1180">
        <v>5.9854267869535E-3</v>
      </c>
      <c r="G106" s="1176">
        <v>2001</v>
      </c>
      <c r="H106" s="1688">
        <v>1</v>
      </c>
      <c r="I106" s="1688">
        <f t="shared" ref="I106:I124" si="1">1-H106</f>
        <v>0</v>
      </c>
    </row>
    <row r="107" spans="1:11" ht="15" x14ac:dyDescent="0.25">
      <c r="A107" s="1022" t="s">
        <v>1773</v>
      </c>
      <c r="B107" s="1179">
        <v>1.8200000000000001E-2</v>
      </c>
      <c r="C107" s="1680">
        <v>1.8200000000000001E-2</v>
      </c>
      <c r="D107" s="1680">
        <v>2.6023594725884799E-3</v>
      </c>
      <c r="E107" s="1180">
        <v>2.6023594725884799E-3</v>
      </c>
      <c r="G107" s="1176">
        <v>2002</v>
      </c>
      <c r="H107" s="1688">
        <v>1</v>
      </c>
      <c r="I107" s="1688">
        <f t="shared" si="1"/>
        <v>0</v>
      </c>
    </row>
    <row r="108" spans="1:11" ht="15" x14ac:dyDescent="0.25">
      <c r="A108" s="1022" t="s">
        <v>1774</v>
      </c>
      <c r="B108" s="1179">
        <v>5.6399999999999999E-2</v>
      </c>
      <c r="C108" s="1680">
        <v>5.6399999999999999E-2</v>
      </c>
      <c r="D108" s="1680">
        <v>6.9396252602359496E-3</v>
      </c>
      <c r="E108" s="1180">
        <v>6.9396252602359496E-3</v>
      </c>
      <c r="G108" s="1176">
        <v>2003</v>
      </c>
      <c r="H108" s="1688">
        <v>1</v>
      </c>
      <c r="I108" s="1688">
        <f t="shared" si="1"/>
        <v>0</v>
      </c>
    </row>
    <row r="109" spans="1:11" ht="15" x14ac:dyDescent="0.25">
      <c r="A109" s="1022" t="s">
        <v>1775</v>
      </c>
      <c r="B109" s="1179">
        <v>4.6800000000000001E-2</v>
      </c>
      <c r="C109" s="1680">
        <v>4.6800000000000001E-2</v>
      </c>
      <c r="D109" s="1680">
        <v>1.21443442054129E-2</v>
      </c>
      <c r="E109" s="1180">
        <v>1.21443442054129E-2</v>
      </c>
      <c r="G109" s="1176">
        <v>2004</v>
      </c>
      <c r="H109" s="1688">
        <v>1</v>
      </c>
      <c r="I109" s="1688">
        <f t="shared" si="1"/>
        <v>0</v>
      </c>
    </row>
    <row r="110" spans="1:11" ht="15" x14ac:dyDescent="0.25">
      <c r="A110" s="1022" t="s">
        <v>1776</v>
      </c>
      <c r="B110" s="1179">
        <v>0.1424</v>
      </c>
      <c r="C110" s="1680">
        <v>0.1424</v>
      </c>
      <c r="D110" s="1680">
        <v>1.1276891047883399E-2</v>
      </c>
      <c r="E110" s="1180">
        <v>1.1276891047883399E-2</v>
      </c>
      <c r="G110" s="1176">
        <v>2005</v>
      </c>
      <c r="H110" s="1688">
        <v>1</v>
      </c>
      <c r="I110" s="1688">
        <f t="shared" si="1"/>
        <v>0</v>
      </c>
    </row>
    <row r="111" spans="1:11" ht="15" x14ac:dyDescent="0.25">
      <c r="A111" s="1022" t="s">
        <v>1777</v>
      </c>
      <c r="B111" s="1179">
        <v>0.109</v>
      </c>
      <c r="C111" s="1680">
        <v>0.109</v>
      </c>
      <c r="D111" s="1680">
        <v>3.2095766828591298E-2</v>
      </c>
      <c r="E111" s="1180">
        <v>3.2095766828591298E-2</v>
      </c>
      <c r="G111" s="1176">
        <v>2006</v>
      </c>
      <c r="H111" s="1688">
        <v>0.9</v>
      </c>
      <c r="I111" s="1688">
        <f t="shared" si="1"/>
        <v>9.9999999999999978E-2</v>
      </c>
    </row>
    <row r="112" spans="1:11" ht="15" x14ac:dyDescent="0.25">
      <c r="A112" s="1022" t="s">
        <v>1778</v>
      </c>
      <c r="B112" s="1179">
        <v>7.8899999999999998E-2</v>
      </c>
      <c r="C112" s="1680">
        <v>7.8899999999999998E-2</v>
      </c>
      <c r="D112" s="1680">
        <v>2.25537820957668E-3</v>
      </c>
      <c r="E112" s="1180">
        <v>2.25537820957668E-3</v>
      </c>
      <c r="G112" s="1176">
        <v>2007</v>
      </c>
      <c r="H112" s="1688">
        <v>0.8</v>
      </c>
      <c r="I112" s="1688">
        <f t="shared" si="1"/>
        <v>0.19999999999999996</v>
      </c>
    </row>
    <row r="113" spans="1:9" ht="15" x14ac:dyDescent="0.25">
      <c r="A113" s="1022" t="s">
        <v>1779</v>
      </c>
      <c r="B113" s="1179">
        <v>0.20799999999999999</v>
      </c>
      <c r="C113" s="1680">
        <v>0.20799999999999999</v>
      </c>
      <c r="D113" s="1680">
        <v>9.5419847328244295E-3</v>
      </c>
      <c r="E113" s="1180">
        <v>9.5419847328244295E-3</v>
      </c>
      <c r="G113" s="1176">
        <v>2008</v>
      </c>
      <c r="H113" s="1688">
        <v>0.7</v>
      </c>
      <c r="I113" s="1688">
        <f t="shared" si="1"/>
        <v>0.30000000000000004</v>
      </c>
    </row>
    <row r="114" spans="1:9" ht="15" x14ac:dyDescent="0.25">
      <c r="A114" s="1021" t="s">
        <v>1780</v>
      </c>
      <c r="B114" s="1179">
        <v>4.0596807772380302E-4</v>
      </c>
      <c r="C114" s="1680">
        <v>4.0596807772380302E-4</v>
      </c>
      <c r="D114" s="1680">
        <v>1.90839694656489E-3</v>
      </c>
      <c r="E114" s="1180">
        <v>1.90839694656489E-3</v>
      </c>
      <c r="G114" s="1176">
        <v>2009</v>
      </c>
      <c r="H114" s="1688">
        <v>0.6</v>
      </c>
      <c r="I114" s="1688">
        <f t="shared" si="1"/>
        <v>0.4</v>
      </c>
    </row>
    <row r="115" spans="1:9" ht="15" x14ac:dyDescent="0.25">
      <c r="A115" s="1022" t="s">
        <v>1781</v>
      </c>
      <c r="B115" s="1179">
        <v>9.4600000000000004E-2</v>
      </c>
      <c r="C115" s="1680">
        <v>9.4600000000000004E-2</v>
      </c>
      <c r="D115" s="1680">
        <v>2.9493407356002799E-2</v>
      </c>
      <c r="E115" s="1180">
        <v>2.9493407356002799E-2</v>
      </c>
      <c r="G115" s="1176">
        <v>2010</v>
      </c>
      <c r="H115" s="1688">
        <v>0.5</v>
      </c>
      <c r="I115" s="1688">
        <f t="shared" si="1"/>
        <v>0.5</v>
      </c>
    </row>
    <row r="116" spans="1:9" ht="15" x14ac:dyDescent="0.25">
      <c r="A116" s="1022" t="s">
        <v>1782</v>
      </c>
      <c r="B116" s="1179">
        <v>0.16600000000000001</v>
      </c>
      <c r="C116" s="1680">
        <v>0.16600000000000001</v>
      </c>
      <c r="D116" s="1680">
        <v>5.03122831367106E-2</v>
      </c>
      <c r="E116" s="1180">
        <v>5.03122831367106E-2</v>
      </c>
      <c r="G116" s="1176">
        <v>2011</v>
      </c>
      <c r="H116" s="1688">
        <v>0.4</v>
      </c>
      <c r="I116" s="1688">
        <f t="shared" si="1"/>
        <v>0.6</v>
      </c>
    </row>
    <row r="117" spans="1:9" ht="15" x14ac:dyDescent="0.25">
      <c r="A117" s="1021" t="s">
        <v>1783</v>
      </c>
      <c r="B117" s="1179">
        <v>1.4800000000000001E-2</v>
      </c>
      <c r="C117" s="1680">
        <v>1.4800000000000001E-2</v>
      </c>
      <c r="D117" s="1680">
        <v>3.0360860513532302E-3</v>
      </c>
      <c r="E117" s="1180">
        <v>3.0360860513532302E-3</v>
      </c>
      <c r="G117" s="1176">
        <v>2012</v>
      </c>
      <c r="H117" s="1688">
        <v>0.3</v>
      </c>
      <c r="I117" s="1688">
        <f t="shared" si="1"/>
        <v>0.7</v>
      </c>
    </row>
    <row r="118" spans="1:9" ht="15" x14ac:dyDescent="0.25">
      <c r="A118" s="1022" t="s">
        <v>1784</v>
      </c>
      <c r="B118" s="1179">
        <v>1.72E-2</v>
      </c>
      <c r="C118" s="1680">
        <v>1.72E-2</v>
      </c>
      <c r="D118" s="1680">
        <v>6.5926439972241501E-3</v>
      </c>
      <c r="E118" s="1180">
        <v>6.5926439972241501E-3</v>
      </c>
      <c r="G118" s="1176">
        <v>2013</v>
      </c>
      <c r="H118" s="1688">
        <v>0.2</v>
      </c>
      <c r="I118" s="1688">
        <f t="shared" si="1"/>
        <v>0.8</v>
      </c>
    </row>
    <row r="119" spans="1:9" ht="15" x14ac:dyDescent="0.25">
      <c r="A119" s="1022" t="s">
        <v>1785</v>
      </c>
      <c r="B119" s="1179">
        <v>6.25E-2</v>
      </c>
      <c r="C119" s="1680">
        <v>6.25E-2</v>
      </c>
      <c r="D119" s="1680">
        <v>9.5419847328244295E-3</v>
      </c>
      <c r="E119" s="1180">
        <v>9.5419847328244295E-3</v>
      </c>
      <c r="G119" s="1176">
        <v>2014</v>
      </c>
      <c r="H119" s="1688">
        <v>0.1</v>
      </c>
      <c r="I119" s="1688">
        <f t="shared" si="1"/>
        <v>0.9</v>
      </c>
    </row>
    <row r="120" spans="1:9" ht="15" x14ac:dyDescent="0.25">
      <c r="A120" s="1022" t="s">
        <v>1786</v>
      </c>
      <c r="B120" s="1179">
        <v>0.85760000000000003</v>
      </c>
      <c r="C120" s="1680">
        <v>0.85760000000000003</v>
      </c>
      <c r="D120" s="1680">
        <v>0.16151977793199199</v>
      </c>
      <c r="E120" s="1180">
        <v>0.16151977793199199</v>
      </c>
      <c r="G120" s="1176">
        <v>2015</v>
      </c>
      <c r="H120" s="1688">
        <v>0</v>
      </c>
      <c r="I120" s="1688">
        <f t="shared" si="1"/>
        <v>1</v>
      </c>
    </row>
    <row r="121" spans="1:9" ht="15" x14ac:dyDescent="0.25">
      <c r="A121" s="1021" t="s">
        <v>1787</v>
      </c>
      <c r="B121" s="1179">
        <v>0</v>
      </c>
      <c r="C121" s="1680">
        <v>0</v>
      </c>
      <c r="D121" s="1680">
        <v>0.451075641915337</v>
      </c>
      <c r="E121" s="1180">
        <v>0.451075641915337</v>
      </c>
      <c r="G121" s="1176">
        <v>2016</v>
      </c>
      <c r="H121" s="1688">
        <v>0</v>
      </c>
      <c r="I121" s="1688">
        <f t="shared" si="1"/>
        <v>1</v>
      </c>
    </row>
    <row r="122" spans="1:9" ht="15" x14ac:dyDescent="0.25">
      <c r="A122" s="1021" t="s">
        <v>1788</v>
      </c>
      <c r="B122" s="1179">
        <v>0.2853</v>
      </c>
      <c r="C122" s="1680">
        <v>0.2853</v>
      </c>
      <c r="D122" s="1680">
        <v>3.2269257460097199E-2</v>
      </c>
      <c r="E122" s="1180">
        <v>3.2269257460097199E-2</v>
      </c>
      <c r="G122" s="1176">
        <v>2017</v>
      </c>
      <c r="H122" s="1688">
        <v>0</v>
      </c>
      <c r="I122" s="1688">
        <f t="shared" si="1"/>
        <v>1</v>
      </c>
    </row>
    <row r="123" spans="1:9" ht="15" x14ac:dyDescent="0.25">
      <c r="A123" s="1022" t="s">
        <v>1789</v>
      </c>
      <c r="B123" s="1179">
        <v>0.56030000000000002</v>
      </c>
      <c r="C123" s="1680">
        <v>0.56030000000000002</v>
      </c>
      <c r="D123" s="1680">
        <v>0.114677307425399</v>
      </c>
      <c r="E123" s="1180">
        <v>0.114677307425399</v>
      </c>
      <c r="G123" s="1176">
        <v>2018</v>
      </c>
      <c r="H123" s="1688">
        <v>0</v>
      </c>
      <c r="I123" s="1688">
        <f t="shared" si="1"/>
        <v>1</v>
      </c>
    </row>
    <row r="124" spans="1:9" ht="15" x14ac:dyDescent="0.25">
      <c r="A124" s="1023" t="s">
        <v>1790</v>
      </c>
      <c r="B124" s="1681">
        <v>0.20830000000000001</v>
      </c>
      <c r="C124" s="1682">
        <v>0.20830000000000001</v>
      </c>
      <c r="D124" s="1682">
        <v>0.173490631505899</v>
      </c>
      <c r="E124" s="1683">
        <v>0.173490631505899</v>
      </c>
      <c r="G124" s="1686" t="s">
        <v>2253</v>
      </c>
      <c r="H124" s="1689">
        <v>0</v>
      </c>
      <c r="I124" s="1689">
        <f t="shared" si="1"/>
        <v>1</v>
      </c>
    </row>
    <row r="125" spans="1:9" x14ac:dyDescent="0.2">
      <c r="B125" s="56"/>
      <c r="C125" s="56"/>
      <c r="D125" s="56"/>
      <c r="E125" s="56"/>
    </row>
    <row r="126" spans="1:9" x14ac:dyDescent="0.2">
      <c r="B126" s="56"/>
      <c r="C126" s="56"/>
      <c r="D126" s="56"/>
      <c r="E126" s="56"/>
    </row>
    <row r="127" spans="1:9" x14ac:dyDescent="0.2">
      <c r="A127" s="1144"/>
      <c r="B127" s="1147"/>
      <c r="C127" s="1147"/>
      <c r="D127" s="1147"/>
      <c r="E127" s="1147"/>
      <c r="F127" s="1144"/>
      <c r="G127" s="1144"/>
      <c r="H127" s="1144"/>
    </row>
    <row r="128" spans="1:9" x14ac:dyDescent="0.2">
      <c r="A128" s="1144"/>
      <c r="B128" s="1147"/>
      <c r="C128" s="1147"/>
      <c r="D128" s="1147"/>
      <c r="E128" s="1147"/>
      <c r="F128" s="1144"/>
      <c r="G128" s="1144"/>
      <c r="H128" s="1144"/>
    </row>
    <row r="129" spans="1:11" x14ac:dyDescent="0.2">
      <c r="B129" s="56"/>
      <c r="C129" s="56"/>
      <c r="D129" s="56"/>
      <c r="E129" s="56"/>
    </row>
    <row r="130" spans="1:11" x14ac:dyDescent="0.2">
      <c r="B130" s="56"/>
      <c r="C130" s="56"/>
      <c r="D130" s="56"/>
      <c r="E130" s="56"/>
    </row>
    <row r="131" spans="1:11" x14ac:dyDescent="0.2">
      <c r="B131" s="56"/>
      <c r="C131" s="56"/>
      <c r="D131" s="56"/>
      <c r="E131" s="56"/>
      <c r="I131" s="1144"/>
      <c r="J131" s="1144"/>
      <c r="K131" s="1144"/>
    </row>
    <row r="132" spans="1:11" x14ac:dyDescent="0.2">
      <c r="B132" s="56"/>
      <c r="C132" s="56"/>
      <c r="D132" s="56"/>
      <c r="E132" s="56"/>
      <c r="I132" s="1144"/>
      <c r="J132" s="1144"/>
      <c r="K132" s="1144"/>
    </row>
    <row r="133" spans="1:11" x14ac:dyDescent="0.2">
      <c r="B133" s="56"/>
      <c r="C133" s="56"/>
      <c r="D133" s="56"/>
      <c r="E133" s="56"/>
      <c r="I133" s="1144"/>
      <c r="J133" s="1144"/>
      <c r="K133" s="1144"/>
    </row>
    <row r="134" spans="1:11" x14ac:dyDescent="0.2">
      <c r="B134" s="56"/>
      <c r="C134" s="56"/>
      <c r="D134" s="56"/>
      <c r="E134" s="56"/>
      <c r="I134" s="1144"/>
      <c r="J134" s="1144"/>
      <c r="K134" s="1144"/>
    </row>
    <row r="135" spans="1:11" x14ac:dyDescent="0.2">
      <c r="A135" s="1144"/>
      <c r="B135" s="1147"/>
      <c r="C135" s="1147"/>
      <c r="D135" s="1147"/>
      <c r="E135" s="1147"/>
      <c r="F135" s="1144"/>
      <c r="G135" s="1144"/>
      <c r="H135" s="1144"/>
      <c r="I135" s="1144"/>
      <c r="J135" s="1144"/>
      <c r="K135" s="1144"/>
    </row>
    <row r="136" spans="1:11" x14ac:dyDescent="0.2">
      <c r="A136" s="1144"/>
      <c r="B136" s="1147"/>
      <c r="C136" s="1147"/>
      <c r="D136" s="1147"/>
      <c r="E136" s="1147"/>
      <c r="F136" s="1144"/>
      <c r="G136" s="1144"/>
      <c r="H136" s="1144"/>
      <c r="I136" s="1144"/>
      <c r="J136" s="1144"/>
      <c r="K136" s="1144"/>
    </row>
    <row r="137" spans="1:11" x14ac:dyDescent="0.2">
      <c r="A137" s="1144"/>
      <c r="B137" s="1147"/>
      <c r="C137" s="1147"/>
      <c r="D137" s="1147"/>
      <c r="E137" s="1147"/>
      <c r="F137" s="1144"/>
      <c r="G137" s="1144"/>
      <c r="H137" s="1144"/>
      <c r="I137" s="1144"/>
      <c r="J137" s="1144"/>
      <c r="K137" s="1144"/>
    </row>
  </sheetData>
  <mergeCells count="7">
    <mergeCell ref="B101:C101"/>
    <mergeCell ref="D101:E101"/>
    <mergeCell ref="A1:C1"/>
    <mergeCell ref="B3:D3"/>
    <mergeCell ref="B26:C26"/>
    <mergeCell ref="C59:D59"/>
    <mergeCell ref="A95:D95"/>
  </mergeCells>
  <hyperlinks>
    <hyperlink ref="A1" location="Inhoud!A1" display="Home" xr:uid="{00000000-0004-0000-0F00-000000000000}"/>
    <hyperlink ref="A1:B1" location="Contents!A1" display="To table of contents" xr:uid="{00000000-0004-0000-0F00-000001000000}"/>
    <hyperlink ref="A23" r:id="rId1" xr:uid="{39741EF5-04CD-43E1-B9C2-6FDB9D0CA23F}"/>
    <hyperlink ref="A97" r:id="rId2" xr:uid="{326D9A7D-2966-48EE-83AF-54B6B223A0B6}"/>
    <hyperlink ref="A96" r:id="rId3" display="     * &quot;Factsheet road surface wear January 2016.pdf' (in Dutch).  See:" xr:uid="{A1A88052-C126-4D18-B472-5B981BB8603D}"/>
    <hyperlink ref="A94" r:id="rId4" xr:uid="{E68B4F2F-63DC-40EC-846A-46AECDC15F5B}"/>
  </hyperlinks>
  <pageMargins left="0.70866141732283472" right="0.55118110236220474" top="0.66" bottom="0.81" header="0.44" footer="0.51181102362204722"/>
  <pageSetup paperSize="9" scale="64" orientation="portrait" r:id="rId5"/>
  <headerFooter alignWithMargins="0">
    <oddHeader xml:space="preserve">&amp;R&amp;"Times New Roman,Vet"&amp;11
</oddHeader>
    <oddFooter>&amp;C&amp;12&amp;A</oddFooter>
  </headerFooter>
  <customProperties>
    <customPr name="EpmWorksheetKeyString_GUID" r:id="rId6"/>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theme="4" tint="0.79998168889431442"/>
  </sheetPr>
  <dimension ref="A1:G50"/>
  <sheetViews>
    <sheetView zoomScale="70" zoomScaleNormal="70" workbookViewId="0">
      <selection activeCell="G39" sqref="G39"/>
    </sheetView>
  </sheetViews>
  <sheetFormatPr defaultColWidth="9.33203125" defaultRowHeight="12.75" x14ac:dyDescent="0.2"/>
  <cols>
    <col min="1" max="1" width="33.33203125" style="115" customWidth="1"/>
    <col min="2" max="2" width="15.83203125" style="115" customWidth="1"/>
    <col min="3" max="3" width="2.6640625" style="115" customWidth="1"/>
    <col min="4" max="4" width="15.83203125" style="115" customWidth="1"/>
    <col min="5" max="5" width="2.83203125" style="115" customWidth="1"/>
    <col min="6" max="6" width="15.83203125" style="115" customWidth="1"/>
    <col min="7" max="7" width="2.6640625" style="115" customWidth="1"/>
    <col min="8" max="8" width="11.33203125" style="115" customWidth="1"/>
    <col min="9" max="16384" width="9.33203125" style="115"/>
  </cols>
  <sheetData>
    <row r="1" spans="1:7" ht="30" customHeight="1" x14ac:dyDescent="0.2">
      <c r="A1" s="1744" t="s">
        <v>2</v>
      </c>
      <c r="B1" s="1744"/>
    </row>
    <row r="2" spans="1:7" ht="20.25" x14ac:dyDescent="0.3">
      <c r="A2" s="358" t="s">
        <v>1525</v>
      </c>
      <c r="B2" s="151"/>
      <c r="C2" s="151"/>
      <c r="D2" s="151"/>
      <c r="E2" s="151"/>
      <c r="F2" s="151"/>
    </row>
    <row r="3" spans="1:7" x14ac:dyDescent="0.2">
      <c r="A3" s="152"/>
      <c r="B3" s="153" t="s">
        <v>310</v>
      </c>
      <c r="C3" s="154"/>
      <c r="D3" s="1788" t="s">
        <v>311</v>
      </c>
      <c r="E3" s="1789"/>
      <c r="F3" s="1789"/>
      <c r="G3" s="1790"/>
    </row>
    <row r="4" spans="1:7" x14ac:dyDescent="0.2">
      <c r="A4" s="155"/>
      <c r="B4" s="156" t="s">
        <v>312</v>
      </c>
      <c r="C4" s="157"/>
      <c r="D4" s="158" t="s">
        <v>312</v>
      </c>
      <c r="E4" s="159"/>
      <c r="F4" s="159" t="s">
        <v>313</v>
      </c>
      <c r="G4" s="118"/>
    </row>
    <row r="5" spans="1:7" x14ac:dyDescent="0.2">
      <c r="A5" s="160"/>
      <c r="B5" s="161"/>
      <c r="C5" s="162"/>
      <c r="D5" s="162"/>
      <c r="E5" s="163"/>
      <c r="F5" s="163" t="s">
        <v>314</v>
      </c>
      <c r="G5" s="122"/>
    </row>
    <row r="6" spans="1:7" x14ac:dyDescent="0.2">
      <c r="A6" s="117"/>
      <c r="B6" s="143" t="s">
        <v>315</v>
      </c>
      <c r="C6" s="164"/>
      <c r="D6" s="126" t="s">
        <v>316</v>
      </c>
      <c r="E6" s="127"/>
      <c r="F6" s="126"/>
      <c r="G6" s="125"/>
    </row>
    <row r="7" spans="1:7" x14ac:dyDescent="0.2">
      <c r="A7" s="124"/>
      <c r="B7" s="117"/>
      <c r="C7" s="118"/>
      <c r="D7" s="144"/>
      <c r="E7" s="118"/>
      <c r="F7" s="144"/>
      <c r="G7" s="118"/>
    </row>
    <row r="8" spans="1:7" ht="14.25" x14ac:dyDescent="0.2">
      <c r="A8" s="165">
        <v>1980</v>
      </c>
      <c r="B8" s="166">
        <v>0.36</v>
      </c>
      <c r="C8" s="167" t="s">
        <v>317</v>
      </c>
      <c r="D8" s="130">
        <v>240</v>
      </c>
      <c r="E8" s="168" t="s">
        <v>178</v>
      </c>
      <c r="F8" s="166">
        <v>3300</v>
      </c>
      <c r="G8" s="168" t="s">
        <v>318</v>
      </c>
    </row>
    <row r="9" spans="1:7" ht="14.25" x14ac:dyDescent="0.2">
      <c r="A9" s="165">
        <v>1985</v>
      </c>
      <c r="B9" s="166">
        <v>0.36</v>
      </c>
      <c r="C9" s="167" t="s">
        <v>317</v>
      </c>
      <c r="D9" s="130">
        <v>240</v>
      </c>
      <c r="E9" s="168" t="s">
        <v>178</v>
      </c>
      <c r="F9" s="166">
        <v>2000</v>
      </c>
      <c r="G9" s="168" t="s">
        <v>318</v>
      </c>
    </row>
    <row r="10" spans="1:7" ht="14.25" x14ac:dyDescent="0.2">
      <c r="A10" s="165">
        <v>1990</v>
      </c>
      <c r="B10" s="169">
        <v>7.1300000000000002E-2</v>
      </c>
      <c r="C10" s="167" t="s">
        <v>317</v>
      </c>
      <c r="D10" s="130">
        <v>240</v>
      </c>
      <c r="E10" s="168" t="s">
        <v>319</v>
      </c>
      <c r="F10" s="166">
        <v>1780</v>
      </c>
      <c r="G10" s="168" t="s">
        <v>318</v>
      </c>
    </row>
    <row r="11" spans="1:7" ht="14.25" x14ac:dyDescent="0.2">
      <c r="A11" s="165">
        <v>1991</v>
      </c>
      <c r="B11" s="169">
        <v>5.6800000000000003E-2</v>
      </c>
      <c r="C11" s="167" t="s">
        <v>317</v>
      </c>
      <c r="D11" s="130">
        <v>210</v>
      </c>
      <c r="E11" s="168" t="s">
        <v>230</v>
      </c>
      <c r="F11" s="166">
        <v>1800</v>
      </c>
      <c r="G11" s="168" t="s">
        <v>318</v>
      </c>
    </row>
    <row r="12" spans="1:7" ht="14.25" x14ac:dyDescent="0.2">
      <c r="A12" s="165">
        <v>1992</v>
      </c>
      <c r="B12" s="169">
        <v>4.2439999999999999E-2</v>
      </c>
      <c r="C12" s="167" t="s">
        <v>317</v>
      </c>
      <c r="D12" s="130">
        <v>190</v>
      </c>
      <c r="E12" s="168" t="s">
        <v>230</v>
      </c>
      <c r="F12" s="166">
        <v>1800</v>
      </c>
      <c r="G12" s="168" t="s">
        <v>318</v>
      </c>
    </row>
    <row r="13" spans="1:7" ht="14.25" x14ac:dyDescent="0.2">
      <c r="A13" s="165">
        <v>1993</v>
      </c>
      <c r="B13" s="169">
        <v>3.5500000000000004E-2</v>
      </c>
      <c r="C13" s="167" t="s">
        <v>317</v>
      </c>
      <c r="D13" s="130">
        <v>160</v>
      </c>
      <c r="E13" s="168" t="s">
        <v>230</v>
      </c>
      <c r="F13" s="166">
        <v>1800</v>
      </c>
      <c r="G13" s="168" t="s">
        <v>318</v>
      </c>
    </row>
    <row r="14" spans="1:7" ht="14.25" x14ac:dyDescent="0.2">
      <c r="A14" s="165">
        <v>1994</v>
      </c>
      <c r="B14" s="169">
        <v>2.7410000000000004E-2</v>
      </c>
      <c r="C14" s="167" t="s">
        <v>317</v>
      </c>
      <c r="D14" s="130">
        <v>130</v>
      </c>
      <c r="E14" s="168" t="s">
        <v>230</v>
      </c>
      <c r="F14" s="166">
        <v>1750</v>
      </c>
      <c r="G14" s="168" t="s">
        <v>318</v>
      </c>
    </row>
    <row r="15" spans="1:7" ht="14.25" x14ac:dyDescent="0.2">
      <c r="A15" s="165">
        <v>1995</v>
      </c>
      <c r="B15" s="169">
        <v>2.0884000000000003E-2</v>
      </c>
      <c r="C15" s="167" t="s">
        <v>317</v>
      </c>
      <c r="D15" s="130">
        <v>100</v>
      </c>
      <c r="E15" s="168" t="s">
        <v>230</v>
      </c>
      <c r="F15" s="166">
        <v>1600</v>
      </c>
      <c r="G15" s="168" t="s">
        <v>318</v>
      </c>
    </row>
    <row r="16" spans="1:7" ht="14.25" x14ac:dyDescent="0.2">
      <c r="A16" s="165">
        <v>1996</v>
      </c>
      <c r="B16" s="169">
        <v>1.0808799999999999E-2</v>
      </c>
      <c r="C16" s="167" t="s">
        <v>317</v>
      </c>
      <c r="D16" s="130">
        <v>70</v>
      </c>
      <c r="E16" s="168" t="s">
        <v>320</v>
      </c>
      <c r="F16" s="166">
        <v>1189</v>
      </c>
      <c r="G16" s="168" t="s">
        <v>318</v>
      </c>
    </row>
    <row r="17" spans="1:7" ht="14.25" x14ac:dyDescent="0.2">
      <c r="A17" s="165">
        <v>1997</v>
      </c>
      <c r="B17" s="170">
        <v>4.4063700000000002E-4</v>
      </c>
      <c r="C17" s="167" t="s">
        <v>317</v>
      </c>
      <c r="D17" s="130">
        <v>70</v>
      </c>
      <c r="E17" s="168" t="s">
        <v>320</v>
      </c>
      <c r="F17" s="166">
        <v>500</v>
      </c>
      <c r="G17" s="168" t="s">
        <v>318</v>
      </c>
    </row>
    <row r="18" spans="1:7" ht="14.25" x14ac:dyDescent="0.2">
      <c r="A18" s="165">
        <v>1998</v>
      </c>
      <c r="B18" s="171">
        <v>1.0000000000000001E-5</v>
      </c>
      <c r="C18" s="168" t="s">
        <v>318</v>
      </c>
      <c r="D18" s="130">
        <v>70</v>
      </c>
      <c r="E18" s="168" t="s">
        <v>320</v>
      </c>
      <c r="F18" s="166">
        <v>500</v>
      </c>
      <c r="G18" s="168" t="s">
        <v>318</v>
      </c>
    </row>
    <row r="19" spans="1:7" ht="14.25" x14ac:dyDescent="0.2">
      <c r="A19" s="165">
        <v>1999</v>
      </c>
      <c r="B19" s="171">
        <v>1.0000000000000001E-5</v>
      </c>
      <c r="C19" s="168" t="s">
        <v>318</v>
      </c>
      <c r="D19" s="130">
        <v>70</v>
      </c>
      <c r="E19" s="168" t="s">
        <v>320</v>
      </c>
      <c r="F19" s="166">
        <v>500</v>
      </c>
      <c r="G19" s="168" t="s">
        <v>318</v>
      </c>
    </row>
    <row r="20" spans="1:7" ht="14.25" x14ac:dyDescent="0.2">
      <c r="A20" s="165">
        <v>2000</v>
      </c>
      <c r="B20" s="171">
        <v>1.0000000000000001E-5</v>
      </c>
      <c r="C20" s="168" t="s">
        <v>318</v>
      </c>
      <c r="D20" s="130">
        <v>70</v>
      </c>
      <c r="E20" s="167" t="s">
        <v>317</v>
      </c>
      <c r="F20" s="166">
        <v>290</v>
      </c>
      <c r="G20" s="167" t="s">
        <v>317</v>
      </c>
    </row>
    <row r="21" spans="1:7" ht="14.25" x14ac:dyDescent="0.2">
      <c r="A21" s="165">
        <v>2001</v>
      </c>
      <c r="B21" s="171">
        <v>1.0000000000000001E-5</v>
      </c>
      <c r="C21" s="168" t="s">
        <v>318</v>
      </c>
      <c r="D21" s="130">
        <v>50</v>
      </c>
      <c r="E21" s="167" t="s">
        <v>321</v>
      </c>
      <c r="F21" s="166">
        <v>42</v>
      </c>
      <c r="G21" s="167" t="s">
        <v>321</v>
      </c>
    </row>
    <row r="22" spans="1:7" ht="14.25" x14ac:dyDescent="0.2">
      <c r="A22" s="165">
        <v>2002</v>
      </c>
      <c r="B22" s="171">
        <v>1.0000000000000001E-5</v>
      </c>
      <c r="C22" s="168" t="s">
        <v>318</v>
      </c>
      <c r="D22" s="130">
        <v>60</v>
      </c>
      <c r="E22" s="167" t="s">
        <v>321</v>
      </c>
      <c r="F22" s="166">
        <v>34</v>
      </c>
      <c r="G22" s="167" t="s">
        <v>321</v>
      </c>
    </row>
    <row r="23" spans="1:7" ht="14.25" x14ac:dyDescent="0.2">
      <c r="A23" s="165">
        <v>2003</v>
      </c>
      <c r="B23" s="171">
        <v>1.0000000000000001E-5</v>
      </c>
      <c r="C23" s="168" t="s">
        <v>318</v>
      </c>
      <c r="D23" s="130">
        <v>30</v>
      </c>
      <c r="E23" s="167" t="s">
        <v>321</v>
      </c>
      <c r="F23" s="166">
        <v>31</v>
      </c>
      <c r="G23" s="167" t="s">
        <v>321</v>
      </c>
    </row>
    <row r="24" spans="1:7" ht="14.25" x14ac:dyDescent="0.2">
      <c r="A24" s="165">
        <v>2004</v>
      </c>
      <c r="B24" s="171">
        <v>1.0000000000000001E-5</v>
      </c>
      <c r="C24" s="168" t="s">
        <v>318</v>
      </c>
      <c r="D24" s="130">
        <v>30</v>
      </c>
      <c r="E24" s="167" t="s">
        <v>321</v>
      </c>
      <c r="F24" s="166">
        <v>34</v>
      </c>
      <c r="G24" s="167" t="s">
        <v>321</v>
      </c>
    </row>
    <row r="25" spans="1:7" ht="14.25" x14ac:dyDescent="0.2">
      <c r="A25" s="165">
        <v>2005</v>
      </c>
      <c r="B25" s="171">
        <v>1.0000000000000001E-5</v>
      </c>
      <c r="C25" s="168" t="s">
        <v>318</v>
      </c>
      <c r="D25" s="130">
        <v>20</v>
      </c>
      <c r="E25" s="167" t="s">
        <v>321</v>
      </c>
      <c r="F25" s="145">
        <v>8</v>
      </c>
      <c r="G25" s="167" t="s">
        <v>321</v>
      </c>
    </row>
    <row r="26" spans="1:7" ht="14.25" x14ac:dyDescent="0.2">
      <c r="A26" s="165">
        <v>2006</v>
      </c>
      <c r="B26" s="171">
        <v>1.0000000000000001E-5</v>
      </c>
      <c r="C26" s="168" t="s">
        <v>318</v>
      </c>
      <c r="D26" s="130">
        <v>20</v>
      </c>
      <c r="E26" s="167" t="s">
        <v>321</v>
      </c>
      <c r="F26" s="145">
        <v>11</v>
      </c>
      <c r="G26" s="167" t="s">
        <v>321</v>
      </c>
    </row>
    <row r="27" spans="1:7" ht="14.25" x14ac:dyDescent="0.2">
      <c r="A27" s="165">
        <v>2007</v>
      </c>
      <c r="B27" s="171">
        <v>1.0000000000000001E-5</v>
      </c>
      <c r="C27" s="168" t="s">
        <v>318</v>
      </c>
      <c r="D27" s="130">
        <v>20</v>
      </c>
      <c r="E27" s="167" t="s">
        <v>322</v>
      </c>
      <c r="F27" s="145">
        <v>11</v>
      </c>
      <c r="G27" s="167" t="s">
        <v>322</v>
      </c>
    </row>
    <row r="28" spans="1:7" ht="14.25" x14ac:dyDescent="0.2">
      <c r="A28" s="165">
        <v>2008</v>
      </c>
      <c r="B28" s="171">
        <v>1.0000000000000001E-5</v>
      </c>
      <c r="C28" s="168" t="s">
        <v>318</v>
      </c>
      <c r="D28" s="130">
        <v>10</v>
      </c>
      <c r="E28" s="167" t="s">
        <v>322</v>
      </c>
      <c r="F28" s="145">
        <v>10</v>
      </c>
      <c r="G28" s="168" t="s">
        <v>318</v>
      </c>
    </row>
    <row r="29" spans="1:7" ht="14.25" x14ac:dyDescent="0.2">
      <c r="A29" s="165">
        <v>2009</v>
      </c>
      <c r="B29" s="171">
        <v>1.0000000000000001E-5</v>
      </c>
      <c r="C29" s="168" t="s">
        <v>318</v>
      </c>
      <c r="D29" s="130">
        <v>10</v>
      </c>
      <c r="E29" s="167" t="s">
        <v>322</v>
      </c>
      <c r="F29" s="145">
        <v>10</v>
      </c>
      <c r="G29" s="168" t="s">
        <v>318</v>
      </c>
    </row>
    <row r="30" spans="1:7" ht="14.25" x14ac:dyDescent="0.2">
      <c r="A30" s="165">
        <v>2010</v>
      </c>
      <c r="B30" s="171">
        <v>1.0000000000000001E-5</v>
      </c>
      <c r="C30" s="168" t="s">
        <v>318</v>
      </c>
      <c r="D30" s="130">
        <v>10</v>
      </c>
      <c r="E30" s="167" t="s">
        <v>322</v>
      </c>
      <c r="F30" s="145">
        <v>10</v>
      </c>
      <c r="G30" s="168" t="s">
        <v>318</v>
      </c>
    </row>
    <row r="31" spans="1:7" ht="14.25" x14ac:dyDescent="0.2">
      <c r="A31" s="165">
        <v>2011</v>
      </c>
      <c r="B31" s="171">
        <v>1.0000000000000001E-5</v>
      </c>
      <c r="C31" s="168" t="s">
        <v>318</v>
      </c>
      <c r="D31" s="130">
        <v>10</v>
      </c>
      <c r="E31" s="167" t="s">
        <v>322</v>
      </c>
      <c r="F31" s="145">
        <v>10</v>
      </c>
      <c r="G31" s="168" t="s">
        <v>318</v>
      </c>
    </row>
    <row r="32" spans="1:7" ht="14.25" x14ac:dyDescent="0.2">
      <c r="A32" s="165">
        <v>2012</v>
      </c>
      <c r="B32" s="171">
        <v>1.0000000000000001E-5</v>
      </c>
      <c r="C32" s="168" t="s">
        <v>318</v>
      </c>
      <c r="D32" s="130">
        <v>10</v>
      </c>
      <c r="E32" s="167" t="s">
        <v>322</v>
      </c>
      <c r="F32" s="145">
        <v>10</v>
      </c>
      <c r="G32" s="168" t="s">
        <v>318</v>
      </c>
    </row>
    <row r="33" spans="1:7" ht="14.25" x14ac:dyDescent="0.2">
      <c r="A33" s="165">
        <v>2013</v>
      </c>
      <c r="B33" s="171">
        <v>1.0000000000000001E-5</v>
      </c>
      <c r="C33" s="168" t="s">
        <v>318</v>
      </c>
      <c r="D33" s="130">
        <v>10</v>
      </c>
      <c r="E33" s="167" t="s">
        <v>322</v>
      </c>
      <c r="F33" s="145">
        <v>10</v>
      </c>
      <c r="G33" s="168" t="s">
        <v>318</v>
      </c>
    </row>
    <row r="34" spans="1:7" ht="14.25" x14ac:dyDescent="0.2">
      <c r="A34" s="165">
        <v>2014</v>
      </c>
      <c r="B34" s="171">
        <v>1.0000000000000001E-5</v>
      </c>
      <c r="C34" s="168" t="s">
        <v>318</v>
      </c>
      <c r="D34" s="130">
        <v>10</v>
      </c>
      <c r="E34" s="167" t="s">
        <v>322</v>
      </c>
      <c r="F34" s="145">
        <v>10</v>
      </c>
      <c r="G34" s="168" t="s">
        <v>318</v>
      </c>
    </row>
    <row r="35" spans="1:7" ht="14.25" x14ac:dyDescent="0.2">
      <c r="A35" s="172">
        <v>2015</v>
      </c>
      <c r="B35" s="173">
        <v>1.0000000000000001E-5</v>
      </c>
      <c r="C35" s="174" t="s">
        <v>318</v>
      </c>
      <c r="D35" s="175">
        <v>10</v>
      </c>
      <c r="E35" s="176" t="s">
        <v>322</v>
      </c>
      <c r="F35" s="177">
        <v>10</v>
      </c>
      <c r="G35" s="174" t="s">
        <v>318</v>
      </c>
    </row>
    <row r="36" spans="1:7" ht="14.25" x14ac:dyDescent="0.2">
      <c r="A36" s="165">
        <v>2016</v>
      </c>
      <c r="B36" s="171">
        <v>1.0000000000000001E-5</v>
      </c>
      <c r="C36" s="168" t="s">
        <v>318</v>
      </c>
      <c r="D36" s="130">
        <v>10</v>
      </c>
      <c r="E36" s="167" t="s">
        <v>322</v>
      </c>
      <c r="F36" s="145">
        <v>10</v>
      </c>
      <c r="G36" s="168" t="s">
        <v>318</v>
      </c>
    </row>
    <row r="37" spans="1:7" ht="14.25" x14ac:dyDescent="0.2">
      <c r="A37" s="172">
        <v>2017</v>
      </c>
      <c r="B37" s="171">
        <v>1.0000000000000001E-5</v>
      </c>
      <c r="C37" s="168" t="s">
        <v>318</v>
      </c>
      <c r="D37" s="130">
        <v>10</v>
      </c>
      <c r="E37" s="167" t="s">
        <v>322</v>
      </c>
      <c r="F37" s="145">
        <v>10</v>
      </c>
      <c r="G37" s="168" t="s">
        <v>318</v>
      </c>
    </row>
    <row r="38" spans="1:7" ht="14.25" x14ac:dyDescent="0.2">
      <c r="A38" s="172">
        <v>2018</v>
      </c>
      <c r="B38" s="171">
        <v>1.0000000000000001E-5</v>
      </c>
      <c r="C38" s="168" t="s">
        <v>318</v>
      </c>
      <c r="D38" s="130">
        <v>10</v>
      </c>
      <c r="E38" s="167" t="s">
        <v>322</v>
      </c>
      <c r="F38" s="145">
        <v>10</v>
      </c>
      <c r="G38" s="168" t="s">
        <v>318</v>
      </c>
    </row>
    <row r="39" spans="1:7" ht="14.25" x14ac:dyDescent="0.2">
      <c r="A39" s="172">
        <v>2019</v>
      </c>
      <c r="B39" s="171">
        <v>1.0000000000000001E-5</v>
      </c>
      <c r="C39" s="168" t="s">
        <v>318</v>
      </c>
      <c r="D39" s="130">
        <v>10</v>
      </c>
      <c r="E39" s="167" t="s">
        <v>322</v>
      </c>
      <c r="F39" s="145">
        <v>10</v>
      </c>
      <c r="G39" s="168" t="s">
        <v>318</v>
      </c>
    </row>
    <row r="40" spans="1:7" ht="14.25" x14ac:dyDescent="0.2">
      <c r="A40" s="172">
        <v>2020</v>
      </c>
      <c r="B40" s="171">
        <v>1.0000000000000001E-5</v>
      </c>
      <c r="C40" s="782" t="s">
        <v>318</v>
      </c>
      <c r="D40" s="339">
        <v>10</v>
      </c>
      <c r="E40" s="781" t="s">
        <v>322</v>
      </c>
      <c r="F40" s="145">
        <v>10</v>
      </c>
      <c r="G40" s="782" t="s">
        <v>318</v>
      </c>
    </row>
    <row r="41" spans="1:7" ht="14.25" x14ac:dyDescent="0.2">
      <c r="A41" s="121"/>
      <c r="B41" s="121"/>
      <c r="C41" s="122"/>
      <c r="D41" s="148"/>
      <c r="E41" s="178"/>
      <c r="F41" s="148"/>
      <c r="G41" s="122"/>
    </row>
    <row r="42" spans="1:7" x14ac:dyDescent="0.2">
      <c r="A42" s="179" t="s">
        <v>202</v>
      </c>
      <c r="B42" s="179"/>
      <c r="C42" s="179"/>
    </row>
    <row r="43" spans="1:7" ht="14.25" x14ac:dyDescent="0.2">
      <c r="A43" s="180" t="s">
        <v>178</v>
      </c>
      <c r="B43" s="115" t="s">
        <v>323</v>
      </c>
    </row>
    <row r="44" spans="1:7" ht="14.25" x14ac:dyDescent="0.2">
      <c r="A44" s="180" t="s">
        <v>319</v>
      </c>
      <c r="B44" s="181" t="s">
        <v>324</v>
      </c>
      <c r="C44" s="179"/>
    </row>
    <row r="45" spans="1:7" ht="14.25" x14ac:dyDescent="0.2">
      <c r="A45" s="180" t="s">
        <v>230</v>
      </c>
      <c r="B45" s="181" t="s">
        <v>325</v>
      </c>
      <c r="C45" s="181"/>
    </row>
    <row r="46" spans="1:7" ht="14.25" x14ac:dyDescent="0.2">
      <c r="A46" s="180" t="s">
        <v>320</v>
      </c>
      <c r="B46" s="179" t="s">
        <v>326</v>
      </c>
      <c r="C46" s="179"/>
    </row>
    <row r="47" spans="1:7" ht="14.25" x14ac:dyDescent="0.2">
      <c r="A47" s="180" t="s">
        <v>317</v>
      </c>
      <c r="B47" s="181" t="s">
        <v>327</v>
      </c>
      <c r="C47" s="179"/>
    </row>
    <row r="48" spans="1:7" ht="14.25" x14ac:dyDescent="0.2">
      <c r="A48" s="180" t="s">
        <v>318</v>
      </c>
      <c r="B48" s="181" t="s">
        <v>328</v>
      </c>
      <c r="C48" s="179"/>
    </row>
    <row r="49" spans="1:3" ht="14.25" x14ac:dyDescent="0.2">
      <c r="A49" s="182" t="s">
        <v>321</v>
      </c>
      <c r="B49" s="181" t="s">
        <v>329</v>
      </c>
      <c r="C49" s="181"/>
    </row>
    <row r="50" spans="1:3" ht="14.25" x14ac:dyDescent="0.2">
      <c r="A50" s="183" t="s">
        <v>322</v>
      </c>
      <c r="B50" s="115" t="s">
        <v>330</v>
      </c>
    </row>
  </sheetData>
  <mergeCells count="2">
    <mergeCell ref="D3:G3"/>
    <mergeCell ref="A1:B1"/>
  </mergeCells>
  <hyperlinks>
    <hyperlink ref="A1" location="Inhoud!A1" display="Home" xr:uid="{00000000-0004-0000-1000-000000000000}"/>
  </hyperlinks>
  <pageMargins left="0.63" right="0.4" top="0.6692913385826772" bottom="0.62992125984251968" header="0.51181102362204722" footer="0.51181102362204722"/>
  <pageSetup paperSize="9" scale="75" fitToWidth="4" fitToHeight="3" orientation="portrait" r:id="rId1"/>
  <headerFooter alignWithMargins="0"/>
  <customProperties>
    <customPr name="EpmWorksheetKeyString_GUID" r:id="rId2"/>
  </customPropertie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tabColor theme="4" tint="0.79998168889431442"/>
  </sheetPr>
  <dimension ref="A1:M120"/>
  <sheetViews>
    <sheetView zoomScale="70" zoomScaleNormal="70" workbookViewId="0">
      <selection activeCell="A29" sqref="A29"/>
    </sheetView>
  </sheetViews>
  <sheetFormatPr defaultRowHeight="12" x14ac:dyDescent="0.2"/>
  <cols>
    <col min="1" max="1" width="33.33203125" style="5" customWidth="1"/>
    <col min="2" max="3" width="20.33203125" style="5" customWidth="1"/>
    <col min="4" max="4" width="32.33203125" style="5" customWidth="1"/>
    <col min="5" max="16384" width="9.33203125" style="5"/>
  </cols>
  <sheetData>
    <row r="1" spans="1:13" ht="30" customHeight="1" x14ac:dyDescent="0.2">
      <c r="A1" s="1744" t="s">
        <v>2</v>
      </c>
      <c r="B1" s="1744"/>
    </row>
    <row r="2" spans="1:13" ht="20.25" x14ac:dyDescent="0.3">
      <c r="A2" s="358" t="s">
        <v>1526</v>
      </c>
      <c r="B2" s="184"/>
      <c r="C2" s="185"/>
      <c r="D2" s="185"/>
    </row>
    <row r="3" spans="1:13" ht="14.25" x14ac:dyDescent="0.2">
      <c r="A3" s="186" t="s">
        <v>331</v>
      </c>
      <c r="B3" s="1554"/>
      <c r="C3" s="1554"/>
      <c r="D3" s="1554"/>
      <c r="E3" s="1028"/>
      <c r="F3" s="1028"/>
      <c r="G3" s="1028"/>
      <c r="H3" s="1028"/>
      <c r="I3" s="1028"/>
      <c r="J3" s="1028"/>
      <c r="K3" s="1028"/>
      <c r="L3" s="1028"/>
      <c r="M3" s="1028"/>
    </row>
    <row r="4" spans="1:13" ht="12.75" x14ac:dyDescent="0.2">
      <c r="A4" s="1555"/>
      <c r="B4" s="187" t="s">
        <v>235</v>
      </c>
      <c r="C4" s="1791" t="s">
        <v>332</v>
      </c>
      <c r="D4" s="1792"/>
      <c r="E4" s="1793"/>
      <c r="F4" s="115"/>
      <c r="G4" s="1028"/>
      <c r="H4" s="1028"/>
      <c r="I4" s="1028"/>
      <c r="J4" s="1028"/>
      <c r="K4" s="1028"/>
      <c r="L4" s="1028"/>
      <c r="M4" s="1028"/>
    </row>
    <row r="5" spans="1:13" ht="12.75" x14ac:dyDescent="0.2">
      <c r="A5" s="1556"/>
      <c r="B5" s="189" t="s">
        <v>333</v>
      </c>
      <c r="C5" s="839" t="s">
        <v>1066</v>
      </c>
      <c r="D5" s="1554" t="s">
        <v>334</v>
      </c>
      <c r="E5" s="1557" t="s">
        <v>335</v>
      </c>
      <c r="F5" s="1028"/>
      <c r="G5" s="1028"/>
      <c r="H5" s="1028"/>
      <c r="I5" s="1028"/>
      <c r="J5" s="1028"/>
      <c r="K5" s="1028"/>
      <c r="L5" s="1028"/>
      <c r="M5" s="1028"/>
    </row>
    <row r="6" spans="1:13" ht="12.75" x14ac:dyDescent="0.2">
      <c r="A6" s="1556"/>
      <c r="B6" s="189" t="s">
        <v>336</v>
      </c>
      <c r="C6" s="839"/>
      <c r="D6" s="1554"/>
      <c r="E6" s="1557"/>
      <c r="F6" s="1028"/>
      <c r="G6" s="1028"/>
      <c r="H6" s="1028"/>
      <c r="I6" s="1028"/>
      <c r="J6" s="1028"/>
      <c r="K6" s="1028"/>
      <c r="L6" s="1028"/>
      <c r="M6" s="1028"/>
    </row>
    <row r="7" spans="1:13" ht="12.75" x14ac:dyDescent="0.2">
      <c r="A7" s="1558"/>
      <c r="B7" s="1558" t="s">
        <v>176</v>
      </c>
      <c r="C7" s="848"/>
      <c r="D7" s="1559"/>
      <c r="E7" s="1560"/>
      <c r="F7" s="1028"/>
      <c r="G7" s="1028"/>
      <c r="H7" s="1028"/>
      <c r="I7" s="1028"/>
      <c r="J7" s="1028"/>
      <c r="K7" s="1028"/>
      <c r="L7" s="1028"/>
      <c r="M7" s="1028"/>
    </row>
    <row r="8" spans="1:13" ht="12.75" x14ac:dyDescent="0.2">
      <c r="A8" s="1555"/>
      <c r="B8" s="1028"/>
      <c r="C8" s="836"/>
      <c r="D8" s="1554"/>
      <c r="E8" s="1557"/>
      <c r="F8" s="1028"/>
      <c r="G8" s="1028"/>
      <c r="H8" s="1028"/>
      <c r="I8" s="1028"/>
      <c r="J8" s="1028"/>
      <c r="K8" s="1028"/>
      <c r="L8" s="1028"/>
      <c r="M8" s="1028"/>
    </row>
    <row r="9" spans="1:13" ht="12.75" x14ac:dyDescent="0.2">
      <c r="A9" s="1556"/>
      <c r="B9" s="836"/>
      <c r="C9" s="1554"/>
      <c r="D9" s="1554"/>
      <c r="E9" s="1557"/>
      <c r="F9" s="1028"/>
      <c r="G9" s="1028"/>
      <c r="H9" s="1028"/>
      <c r="I9" s="1028"/>
      <c r="J9" s="1028"/>
      <c r="K9" s="1028"/>
      <c r="L9" s="1028"/>
      <c r="M9" s="1028"/>
    </row>
    <row r="10" spans="1:13" ht="12.75" x14ac:dyDescent="0.2">
      <c r="A10" s="1225" t="s">
        <v>337</v>
      </c>
      <c r="B10" s="849"/>
      <c r="C10" s="1561">
        <v>20</v>
      </c>
      <c r="D10" s="1562">
        <v>2.5</v>
      </c>
      <c r="E10" s="1563">
        <v>20</v>
      </c>
      <c r="F10" s="1028"/>
      <c r="G10" s="1028"/>
      <c r="H10" s="1028"/>
      <c r="I10" s="1028"/>
      <c r="J10" s="1028"/>
      <c r="K10" s="1028"/>
      <c r="L10" s="1028"/>
      <c r="M10" s="1028"/>
    </row>
    <row r="11" spans="1:13" ht="12.75" x14ac:dyDescent="0.2">
      <c r="A11" s="1556"/>
      <c r="B11" s="836"/>
      <c r="C11" s="1564"/>
      <c r="D11" s="1564"/>
      <c r="E11" s="1565"/>
      <c r="F11" s="1028"/>
      <c r="G11" s="1028"/>
      <c r="H11" s="1028"/>
      <c r="I11" s="1028"/>
      <c r="J11" s="1028"/>
      <c r="K11" s="1028"/>
      <c r="L11" s="1028"/>
      <c r="M11" s="1028"/>
    </row>
    <row r="12" spans="1:13" ht="12.75" x14ac:dyDescent="0.2">
      <c r="A12" s="190" t="s">
        <v>338</v>
      </c>
      <c r="B12" s="836"/>
      <c r="C12" s="1564"/>
      <c r="D12" s="1564"/>
      <c r="E12" s="1565"/>
      <c r="F12" s="1028"/>
      <c r="G12" s="1028"/>
      <c r="H12" s="1028"/>
      <c r="I12" s="1028"/>
      <c r="J12" s="1028"/>
      <c r="K12" s="1028"/>
      <c r="L12" s="1028"/>
      <c r="M12" s="1028"/>
    </row>
    <row r="13" spans="1:13" ht="12.75" x14ac:dyDescent="0.2">
      <c r="A13" s="1566" t="s">
        <v>339</v>
      </c>
      <c r="B13" s="1567">
        <v>0</v>
      </c>
      <c r="C13" s="1568">
        <v>1</v>
      </c>
      <c r="D13" s="1568">
        <v>1</v>
      </c>
      <c r="E13" s="1569">
        <v>1</v>
      </c>
      <c r="F13" s="1028"/>
      <c r="G13" s="1028"/>
      <c r="H13" s="1028"/>
      <c r="I13" s="1028"/>
      <c r="J13" s="1028"/>
      <c r="K13" s="1028"/>
      <c r="L13" s="1028"/>
      <c r="M13" s="1028"/>
    </row>
    <row r="14" spans="1:13" ht="12.75" x14ac:dyDescent="0.2">
      <c r="A14" s="1566">
        <v>1985</v>
      </c>
      <c r="B14" s="1567">
        <v>0</v>
      </c>
      <c r="C14" s="1568">
        <v>1</v>
      </c>
      <c r="D14" s="1568">
        <v>1</v>
      </c>
      <c r="E14" s="1569">
        <v>1</v>
      </c>
      <c r="F14" s="1028"/>
      <c r="G14" s="1028"/>
      <c r="H14" s="1028"/>
      <c r="I14" s="1028"/>
      <c r="J14" s="1028"/>
      <c r="K14" s="1028"/>
      <c r="L14" s="1028"/>
      <c r="M14" s="1028"/>
    </row>
    <row r="15" spans="1:13" ht="12.75" x14ac:dyDescent="0.2">
      <c r="A15" s="1566">
        <v>1986</v>
      </c>
      <c r="B15" s="1567">
        <v>1.0526315789473648E-2</v>
      </c>
      <c r="C15" s="1568">
        <v>0.99</v>
      </c>
      <c r="D15" s="1568">
        <v>0.99</v>
      </c>
      <c r="E15" s="1569">
        <v>0.99</v>
      </c>
      <c r="F15" s="1028"/>
      <c r="G15" s="1028"/>
      <c r="H15" s="1028"/>
      <c r="I15" s="1028"/>
      <c r="J15" s="1028"/>
      <c r="K15" s="1028"/>
      <c r="L15" s="1028"/>
      <c r="M15" s="1028"/>
    </row>
    <row r="16" spans="1:13" ht="12.75" x14ac:dyDescent="0.2">
      <c r="A16" s="1566">
        <v>1987</v>
      </c>
      <c r="B16" s="1567">
        <v>2.1052631578947295E-2</v>
      </c>
      <c r="C16" s="1568">
        <v>0.98</v>
      </c>
      <c r="D16" s="1568">
        <v>0.99</v>
      </c>
      <c r="E16" s="1569">
        <v>0.98</v>
      </c>
      <c r="F16" s="1028"/>
      <c r="G16" s="1028"/>
      <c r="H16" s="1028"/>
      <c r="I16" s="1028"/>
      <c r="J16" s="1028"/>
      <c r="K16" s="1028"/>
      <c r="L16" s="1028"/>
      <c r="M16" s="1028"/>
    </row>
    <row r="17" spans="1:13" ht="12.75" x14ac:dyDescent="0.2">
      <c r="A17" s="1566">
        <v>1988</v>
      </c>
      <c r="B17" s="1567">
        <v>3.157894736842113E-2</v>
      </c>
      <c r="C17" s="1568">
        <v>0.97</v>
      </c>
      <c r="D17" s="1568">
        <v>0.98</v>
      </c>
      <c r="E17" s="1569">
        <v>0.97</v>
      </c>
      <c r="F17" s="1028"/>
      <c r="G17" s="1028"/>
      <c r="H17" s="1028"/>
      <c r="I17" s="1028"/>
      <c r="J17" s="1028"/>
      <c r="K17" s="1028"/>
      <c r="L17" s="1028"/>
      <c r="M17" s="1028"/>
    </row>
    <row r="18" spans="1:13" ht="12.75" x14ac:dyDescent="0.2">
      <c r="A18" s="1566">
        <v>1989</v>
      </c>
      <c r="B18" s="1567">
        <v>5.2631578947368418E-2</v>
      </c>
      <c r="C18" s="1568">
        <v>0.95</v>
      </c>
      <c r="D18" s="1568">
        <v>0.97</v>
      </c>
      <c r="E18" s="1569">
        <v>0.95</v>
      </c>
      <c r="F18" s="1028"/>
      <c r="G18" s="1028"/>
      <c r="H18" s="1028"/>
      <c r="I18" s="1028"/>
      <c r="J18" s="1028"/>
      <c r="K18" s="1028"/>
      <c r="L18" s="1028"/>
      <c r="M18" s="1028"/>
    </row>
    <row r="19" spans="1:13" ht="12.75" x14ac:dyDescent="0.2">
      <c r="A19" s="1566">
        <v>1990</v>
      </c>
      <c r="B19" s="1567">
        <v>0.10526315789473684</v>
      </c>
      <c r="C19" s="1568">
        <v>0.9</v>
      </c>
      <c r="D19" s="1568">
        <v>0.94</v>
      </c>
      <c r="E19" s="1569">
        <v>0.9</v>
      </c>
      <c r="F19" s="1028"/>
      <c r="G19" s="1028"/>
      <c r="H19" s="1028"/>
      <c r="I19" s="1028"/>
      <c r="J19" s="1028"/>
      <c r="K19" s="1028"/>
      <c r="L19" s="1028"/>
      <c r="M19" s="1028"/>
    </row>
    <row r="20" spans="1:13" ht="12.75" x14ac:dyDescent="0.2">
      <c r="A20" s="1566">
        <v>1991</v>
      </c>
      <c r="B20" s="1567">
        <v>0.13684210526315796</v>
      </c>
      <c r="C20" s="1568">
        <v>0.87</v>
      </c>
      <c r="D20" s="1568">
        <v>0.92</v>
      </c>
      <c r="E20" s="1569">
        <v>0.87</v>
      </c>
      <c r="F20" s="1028"/>
      <c r="G20" s="1028"/>
      <c r="H20" s="1028"/>
      <c r="I20" s="1028"/>
      <c r="J20" s="1028"/>
      <c r="K20" s="1028"/>
      <c r="L20" s="1028"/>
      <c r="M20" s="1028"/>
    </row>
    <row r="21" spans="1:13" ht="12.75" x14ac:dyDescent="0.2">
      <c r="A21" s="1566">
        <v>1992</v>
      </c>
      <c r="B21" s="1567">
        <v>0.16842105263157892</v>
      </c>
      <c r="C21" s="1568">
        <v>0.84</v>
      </c>
      <c r="D21" s="1568">
        <v>0.9</v>
      </c>
      <c r="E21" s="1569">
        <v>0.84</v>
      </c>
      <c r="F21" s="1028"/>
      <c r="G21" s="1028"/>
      <c r="H21" s="1028"/>
      <c r="I21" s="1028"/>
      <c r="J21" s="1028"/>
      <c r="K21" s="1028"/>
      <c r="L21" s="1028"/>
      <c r="M21" s="1028"/>
    </row>
    <row r="22" spans="1:13" ht="12.75" x14ac:dyDescent="0.2">
      <c r="A22" s="1566">
        <v>1993</v>
      </c>
      <c r="B22" s="1567">
        <v>0.22105263157894733</v>
      </c>
      <c r="C22" s="1568">
        <v>0.79</v>
      </c>
      <c r="D22" s="1568">
        <v>0.87</v>
      </c>
      <c r="E22" s="1569">
        <v>0.79</v>
      </c>
      <c r="F22" s="1028"/>
      <c r="G22" s="1028"/>
      <c r="H22" s="1028"/>
      <c r="I22" s="1028"/>
      <c r="J22" s="1028"/>
      <c r="K22" s="1028"/>
      <c r="L22" s="1028"/>
      <c r="M22" s="1028"/>
    </row>
    <row r="23" spans="1:13" ht="12.75" x14ac:dyDescent="0.2">
      <c r="A23" s="1566">
        <v>1994</v>
      </c>
      <c r="B23" s="1567">
        <v>0.25263157894736848</v>
      </c>
      <c r="C23" s="1568">
        <v>0.76</v>
      </c>
      <c r="D23" s="1568">
        <v>0.84</v>
      </c>
      <c r="E23" s="1569">
        <v>0.76</v>
      </c>
      <c r="F23" s="1028"/>
      <c r="G23" s="1028"/>
      <c r="H23" s="1028"/>
      <c r="I23" s="1028"/>
      <c r="J23" s="1028"/>
      <c r="K23" s="1028"/>
      <c r="L23" s="1028"/>
      <c r="M23" s="1028"/>
    </row>
    <row r="24" spans="1:13" ht="12.75" x14ac:dyDescent="0.2">
      <c r="A24" s="1566">
        <v>1995</v>
      </c>
      <c r="B24" s="1567">
        <v>0.3052631578947369</v>
      </c>
      <c r="C24" s="1568">
        <v>0.71</v>
      </c>
      <c r="D24" s="1568">
        <v>0.81</v>
      </c>
      <c r="E24" s="1569">
        <v>0.71</v>
      </c>
      <c r="F24" s="1028"/>
      <c r="G24" s="1028"/>
      <c r="H24" s="1028"/>
      <c r="I24" s="1028"/>
      <c r="J24" s="1028"/>
      <c r="K24" s="1028"/>
      <c r="L24" s="1028"/>
      <c r="M24" s="1028"/>
    </row>
    <row r="25" spans="1:13" ht="12.75" x14ac:dyDescent="0.2">
      <c r="A25" s="1566">
        <v>1996</v>
      </c>
      <c r="B25" s="1567">
        <v>0.36842105263157893</v>
      </c>
      <c r="C25" s="1568">
        <v>0.65</v>
      </c>
      <c r="D25" s="1568">
        <v>0.78</v>
      </c>
      <c r="E25" s="1569">
        <v>0.65</v>
      </c>
      <c r="F25" s="1028"/>
      <c r="G25" s="1028"/>
      <c r="H25" s="1028"/>
      <c r="I25" s="1028"/>
      <c r="J25" s="1028"/>
      <c r="K25" s="1028"/>
      <c r="L25" s="1028"/>
      <c r="M25" s="1028"/>
    </row>
    <row r="26" spans="1:13" ht="12.75" x14ac:dyDescent="0.2">
      <c r="A26" s="1566">
        <v>1997</v>
      </c>
      <c r="B26" s="1567">
        <v>0.42105263157894735</v>
      </c>
      <c r="C26" s="1568">
        <v>0.6</v>
      </c>
      <c r="D26" s="1568">
        <v>0.74</v>
      </c>
      <c r="E26" s="1569">
        <v>0.6</v>
      </c>
      <c r="F26" s="1028"/>
      <c r="G26" s="1028"/>
      <c r="H26" s="1028"/>
      <c r="I26" s="1028"/>
      <c r="J26" s="1028"/>
      <c r="K26" s="1028"/>
      <c r="L26" s="1028"/>
      <c r="M26" s="1028"/>
    </row>
    <row r="27" spans="1:13" ht="12.75" x14ac:dyDescent="0.2">
      <c r="A27" s="1566">
        <v>1998</v>
      </c>
      <c r="B27" s="1567">
        <v>0.47368421052631576</v>
      </c>
      <c r="C27" s="1568">
        <v>0.55000000000000004</v>
      </c>
      <c r="D27" s="1568">
        <v>0.71</v>
      </c>
      <c r="E27" s="1569">
        <v>0.55000000000000004</v>
      </c>
      <c r="F27" s="1028"/>
      <c r="G27" s="1028"/>
      <c r="H27" s="1028"/>
      <c r="I27" s="1028"/>
      <c r="J27" s="1028"/>
      <c r="K27" s="1028"/>
      <c r="L27" s="1028"/>
      <c r="M27" s="1028"/>
    </row>
    <row r="28" spans="1:13" ht="12.75" x14ac:dyDescent="0.2">
      <c r="A28" s="1566">
        <v>1999</v>
      </c>
      <c r="B28" s="1567">
        <v>0.5043333333333333</v>
      </c>
      <c r="C28" s="1568">
        <v>0.52088333333333336</v>
      </c>
      <c r="D28" s="1568">
        <v>0.69740000000000002</v>
      </c>
      <c r="E28" s="1569">
        <v>0.52088333333333336</v>
      </c>
      <c r="F28" s="1028"/>
      <c r="G28" s="1028"/>
      <c r="H28" s="1028"/>
      <c r="I28" s="1028"/>
      <c r="J28" s="1028"/>
      <c r="K28" s="1028"/>
      <c r="L28" s="1028"/>
      <c r="M28" s="1028"/>
    </row>
    <row r="29" spans="1:13" ht="12.75" x14ac:dyDescent="0.2">
      <c r="A29" s="1566">
        <v>2000</v>
      </c>
      <c r="B29" s="1567">
        <v>0.52966666666666662</v>
      </c>
      <c r="C29" s="1568">
        <v>0.49681666666666668</v>
      </c>
      <c r="D29" s="1568">
        <v>0.68220000000000003</v>
      </c>
      <c r="E29" s="1569">
        <v>0.49681666666666668</v>
      </c>
      <c r="F29" s="1028"/>
      <c r="G29" s="1028"/>
      <c r="H29" s="1028"/>
      <c r="I29" s="1028"/>
      <c r="J29" s="1028"/>
      <c r="K29" s="1028"/>
      <c r="L29" s="1028"/>
      <c r="M29" s="1028"/>
    </row>
    <row r="30" spans="1:13" ht="12.75" x14ac:dyDescent="0.2">
      <c r="A30" s="1566">
        <v>2001</v>
      </c>
      <c r="B30" s="1567">
        <v>0.55500000000000005</v>
      </c>
      <c r="C30" s="1568">
        <v>0.47274999999999995</v>
      </c>
      <c r="D30" s="1568">
        <v>0.66700000000000004</v>
      </c>
      <c r="E30" s="1569">
        <v>0.47274999999999995</v>
      </c>
      <c r="F30" s="1028"/>
      <c r="G30" s="1028"/>
      <c r="H30" s="1028"/>
      <c r="I30" s="1028"/>
      <c r="J30" s="1028"/>
      <c r="K30" s="1028"/>
      <c r="L30" s="1028"/>
      <c r="M30" s="1028"/>
    </row>
    <row r="31" spans="1:13" ht="12.75" x14ac:dyDescent="0.2">
      <c r="A31" s="1566">
        <v>2002</v>
      </c>
      <c r="B31" s="1567">
        <v>0.59840000000000004</v>
      </c>
      <c r="C31" s="1568">
        <v>0.43151999999999996</v>
      </c>
      <c r="D31" s="1568">
        <v>0.64095999999999997</v>
      </c>
      <c r="E31" s="1569">
        <v>0.43151999999999996</v>
      </c>
      <c r="F31" s="1028"/>
      <c r="G31" s="1028"/>
      <c r="H31" s="1028"/>
      <c r="I31" s="1028"/>
      <c r="J31" s="1028"/>
      <c r="K31" s="1028"/>
      <c r="L31" s="1028"/>
      <c r="M31" s="1028"/>
    </row>
    <row r="32" spans="1:13" ht="12.75" x14ac:dyDescent="0.2">
      <c r="A32" s="1566">
        <v>2003</v>
      </c>
      <c r="B32" s="1567">
        <v>0.62180000000000002</v>
      </c>
      <c r="C32" s="1568">
        <v>0.40928999999999999</v>
      </c>
      <c r="D32" s="1568">
        <v>0.62692000000000003</v>
      </c>
      <c r="E32" s="1569">
        <v>0.40928999999999999</v>
      </c>
      <c r="F32" s="1028"/>
      <c r="G32" s="1028"/>
      <c r="H32" s="1028"/>
      <c r="I32" s="1028"/>
      <c r="J32" s="1028"/>
      <c r="K32" s="1028"/>
      <c r="L32" s="1028"/>
      <c r="M32" s="1028"/>
    </row>
    <row r="33" spans="1:13" ht="12.75" x14ac:dyDescent="0.2">
      <c r="A33" s="1566">
        <v>2004</v>
      </c>
      <c r="B33" s="1567">
        <v>0.65361999999999987</v>
      </c>
      <c r="C33" s="1568">
        <v>0.37906100000000004</v>
      </c>
      <c r="D33" s="1568">
        <v>0.60782800000000003</v>
      </c>
      <c r="E33" s="1569">
        <v>0.37906100000000004</v>
      </c>
      <c r="F33" s="1028"/>
      <c r="G33" s="1028"/>
      <c r="H33" s="1028"/>
      <c r="I33" s="1028"/>
      <c r="J33" s="1028"/>
      <c r="K33" s="1028"/>
      <c r="L33" s="1028"/>
      <c r="M33" s="1028"/>
    </row>
    <row r="34" spans="1:13" ht="12.75" x14ac:dyDescent="0.2">
      <c r="A34" s="1566">
        <v>2005</v>
      </c>
      <c r="B34" s="1567">
        <v>0.68544000000000005</v>
      </c>
      <c r="C34" s="1568">
        <v>0.34883200000000003</v>
      </c>
      <c r="D34" s="1568">
        <v>0.58873600000000004</v>
      </c>
      <c r="E34" s="1569">
        <v>0.34883200000000003</v>
      </c>
      <c r="F34" s="1028"/>
      <c r="G34" s="1028"/>
      <c r="H34" s="1028"/>
      <c r="I34" s="1028"/>
      <c r="J34" s="1028"/>
      <c r="K34" s="1028"/>
      <c r="L34" s="1028"/>
      <c r="M34" s="1028"/>
    </row>
    <row r="35" spans="1:13" ht="12.75" x14ac:dyDescent="0.2">
      <c r="A35" s="1566">
        <v>2006</v>
      </c>
      <c r="B35" s="1567">
        <v>0.71726000000000001</v>
      </c>
      <c r="C35" s="1568">
        <v>0.31860299999999997</v>
      </c>
      <c r="D35" s="1568">
        <v>0.56964400000000004</v>
      </c>
      <c r="E35" s="1569">
        <v>0.31860299999999997</v>
      </c>
      <c r="F35" s="1028"/>
      <c r="G35" s="1028"/>
      <c r="H35" s="1028"/>
      <c r="I35" s="1028"/>
      <c r="J35" s="1028"/>
      <c r="K35" s="1028"/>
      <c r="L35" s="1028"/>
      <c r="M35" s="1028"/>
    </row>
    <row r="36" spans="1:13" ht="12.75" x14ac:dyDescent="0.2">
      <c r="A36" s="1566">
        <v>2007</v>
      </c>
      <c r="B36" s="1567">
        <v>0.74907999999999997</v>
      </c>
      <c r="C36" s="1568">
        <v>0.28837400000000002</v>
      </c>
      <c r="D36" s="1568">
        <v>0.55055200000000004</v>
      </c>
      <c r="E36" s="1569">
        <v>0.28837400000000002</v>
      </c>
      <c r="F36" s="1028"/>
      <c r="G36" s="1028"/>
      <c r="H36" s="1028"/>
      <c r="I36" s="1028"/>
      <c r="J36" s="1028"/>
      <c r="K36" s="1028"/>
      <c r="L36" s="1028"/>
      <c r="M36" s="1028"/>
    </row>
    <row r="37" spans="1:13" ht="12.75" x14ac:dyDescent="0.2">
      <c r="A37" s="1566">
        <v>2008</v>
      </c>
      <c r="B37" s="1567">
        <v>0.78090000000000004</v>
      </c>
      <c r="C37" s="1568">
        <v>0.25814499999999996</v>
      </c>
      <c r="D37" s="1568">
        <v>0.53146000000000004</v>
      </c>
      <c r="E37" s="1569">
        <v>0.25814499999999996</v>
      </c>
      <c r="F37" s="1028"/>
      <c r="G37" s="1028"/>
      <c r="H37" s="1028"/>
      <c r="I37" s="1028"/>
      <c r="J37" s="1028"/>
      <c r="K37" s="1028"/>
      <c r="L37" s="1028"/>
      <c r="M37" s="1028"/>
    </row>
    <row r="38" spans="1:13" ht="12.75" x14ac:dyDescent="0.2">
      <c r="A38" s="1566">
        <v>2009</v>
      </c>
      <c r="B38" s="1567">
        <v>0.79280000000000006</v>
      </c>
      <c r="C38" s="1568">
        <v>0.24683999999999995</v>
      </c>
      <c r="D38" s="1568">
        <v>0.52432000000000001</v>
      </c>
      <c r="E38" s="1569">
        <v>0.24683999999999995</v>
      </c>
      <c r="F38" s="1028"/>
      <c r="G38" s="1028"/>
      <c r="H38" s="1028"/>
      <c r="I38" s="1028"/>
      <c r="J38" s="1028"/>
      <c r="K38" s="1028"/>
      <c r="L38" s="1028"/>
      <c r="M38" s="1028"/>
    </row>
    <row r="39" spans="1:13" ht="12.75" x14ac:dyDescent="0.2">
      <c r="A39" s="1566">
        <v>2010</v>
      </c>
      <c r="B39" s="1567">
        <v>0.82680000000000009</v>
      </c>
      <c r="C39" s="1568">
        <v>0.21453999999999993</v>
      </c>
      <c r="D39" s="1568">
        <v>0.50391999999999992</v>
      </c>
      <c r="E39" s="1569">
        <v>0.21453999999999993</v>
      </c>
      <c r="F39" s="1028"/>
      <c r="G39" s="1028"/>
      <c r="H39" s="1028"/>
      <c r="I39" s="1028"/>
      <c r="J39" s="1028"/>
      <c r="K39" s="1028"/>
      <c r="L39" s="1028"/>
      <c r="M39" s="1028"/>
    </row>
    <row r="40" spans="1:13" ht="12.75" x14ac:dyDescent="0.2">
      <c r="A40" s="1566">
        <v>2011</v>
      </c>
      <c r="B40" s="1567">
        <v>0.83129999999999993</v>
      </c>
      <c r="C40" s="1568">
        <v>0.21026500000000006</v>
      </c>
      <c r="D40" s="1568">
        <v>0.50122</v>
      </c>
      <c r="E40" s="1569">
        <v>0.21026500000000006</v>
      </c>
      <c r="F40" s="1028"/>
      <c r="G40" s="1028"/>
      <c r="H40" s="1028"/>
      <c r="I40" s="1028"/>
      <c r="J40" s="1028"/>
      <c r="K40" s="1028"/>
      <c r="L40" s="1028"/>
      <c r="M40" s="1028"/>
    </row>
    <row r="41" spans="1:13" ht="12.75" x14ac:dyDescent="0.2">
      <c r="A41" s="1566">
        <v>2012</v>
      </c>
      <c r="B41" s="1567">
        <v>0.85089999999999988</v>
      </c>
      <c r="C41" s="1568">
        <v>0.19164500000000001</v>
      </c>
      <c r="D41" s="1568">
        <v>0.48946000000000001</v>
      </c>
      <c r="E41" s="1569">
        <v>0.19164500000000001</v>
      </c>
      <c r="F41" s="1028"/>
      <c r="G41" s="1028"/>
      <c r="H41" s="1028"/>
      <c r="I41" s="1028"/>
      <c r="J41" s="1028"/>
      <c r="K41" s="1028"/>
      <c r="L41" s="1028"/>
      <c r="M41" s="1028"/>
    </row>
    <row r="42" spans="1:13" ht="12.75" x14ac:dyDescent="0.2">
      <c r="A42" s="1566">
        <v>2013</v>
      </c>
      <c r="B42" s="1567">
        <v>0.86360000000000003</v>
      </c>
      <c r="C42" s="1568">
        <v>0.17957999999999996</v>
      </c>
      <c r="D42" s="1568">
        <v>0.48183999999999999</v>
      </c>
      <c r="E42" s="1569">
        <v>0.17957999999999996</v>
      </c>
      <c r="F42" s="1028"/>
      <c r="G42" s="1028"/>
      <c r="H42" s="1028"/>
      <c r="I42" s="1028"/>
      <c r="J42" s="1028"/>
      <c r="K42" s="1028"/>
      <c r="L42" s="1028"/>
      <c r="M42" s="1028"/>
    </row>
    <row r="43" spans="1:13" ht="12.75" x14ac:dyDescent="0.2">
      <c r="A43" s="1566">
        <v>2014</v>
      </c>
      <c r="B43" s="1567">
        <v>0.87879999999999991</v>
      </c>
      <c r="C43" s="1568">
        <v>0.16514000000000009</v>
      </c>
      <c r="D43" s="1568">
        <v>0.47272000000000008</v>
      </c>
      <c r="E43" s="1569">
        <v>0.16514000000000009</v>
      </c>
      <c r="F43" s="1028"/>
      <c r="G43" s="1028"/>
      <c r="H43" s="1028"/>
      <c r="I43" s="1028"/>
      <c r="J43" s="1028"/>
      <c r="K43" s="1028"/>
      <c r="L43" s="1028"/>
      <c r="M43" s="1028"/>
    </row>
    <row r="44" spans="1:13" ht="12.75" x14ac:dyDescent="0.2">
      <c r="A44" s="1566">
        <v>2015</v>
      </c>
      <c r="B44" s="1567">
        <v>0.9</v>
      </c>
      <c r="C44" s="1568">
        <v>0.14499999999999999</v>
      </c>
      <c r="D44" s="1568">
        <v>0.46</v>
      </c>
      <c r="E44" s="1569">
        <v>0.14499999999999999</v>
      </c>
      <c r="F44" s="1028"/>
      <c r="G44" s="1028"/>
      <c r="H44" s="1028"/>
      <c r="I44" s="1028"/>
      <c r="J44" s="1028"/>
      <c r="K44" s="1028"/>
      <c r="L44" s="1028"/>
      <c r="M44" s="1028"/>
    </row>
    <row r="45" spans="1:13" ht="12.75" x14ac:dyDescent="0.2">
      <c r="A45" s="1566">
        <v>2016</v>
      </c>
      <c r="B45" s="1567">
        <v>0.92</v>
      </c>
      <c r="C45" s="1568">
        <v>0.12599999999999997</v>
      </c>
      <c r="D45" s="1568">
        <v>0.44800000000000001</v>
      </c>
      <c r="E45" s="1569">
        <v>0.12599999999999997</v>
      </c>
      <c r="F45" s="1028"/>
      <c r="G45" s="1028"/>
      <c r="H45" s="1028"/>
      <c r="I45" s="1028"/>
      <c r="J45" s="1028"/>
      <c r="K45" s="1028"/>
      <c r="L45" s="1028"/>
      <c r="M45" s="1028"/>
    </row>
    <row r="46" spans="1:13" ht="12.75" x14ac:dyDescent="0.2">
      <c r="A46" s="1566">
        <v>2017</v>
      </c>
      <c r="B46" s="1567">
        <v>0.93</v>
      </c>
      <c r="C46" s="1568">
        <v>0.11649999999999996</v>
      </c>
      <c r="D46" s="1568">
        <v>0.442</v>
      </c>
      <c r="E46" s="1569">
        <v>0.11649999999999996</v>
      </c>
      <c r="F46" s="1028"/>
      <c r="G46" s="1028"/>
      <c r="H46" s="1028"/>
      <c r="I46" s="1028"/>
      <c r="J46" s="1028"/>
      <c r="K46" s="1028"/>
      <c r="L46" s="1028"/>
      <c r="M46" s="1028"/>
    </row>
    <row r="47" spans="1:13" ht="12.75" x14ac:dyDescent="0.2">
      <c r="A47" s="1224">
        <v>2018</v>
      </c>
      <c r="B47" s="1231">
        <v>0.93684210526315792</v>
      </c>
      <c r="C47" s="1223">
        <v>0.11</v>
      </c>
      <c r="D47" s="1223">
        <v>0.43</v>
      </c>
      <c r="E47" s="783">
        <v>0.11</v>
      </c>
    </row>
    <row r="48" spans="1:13" ht="12.75" x14ac:dyDescent="0.2">
      <c r="A48" s="1222">
        <v>2019</v>
      </c>
      <c r="B48" s="1232">
        <v>0.95799999999999996</v>
      </c>
      <c r="C48" s="1221">
        <v>8.9900000000000035E-2</v>
      </c>
      <c r="D48" s="1221">
        <v>0.42520000000000002</v>
      </c>
      <c r="E48" s="1220">
        <v>8.9900000000000035E-2</v>
      </c>
    </row>
    <row r="49" spans="1:10" ht="12.75" x14ac:dyDescent="0.2">
      <c r="A49" s="1222">
        <v>2020</v>
      </c>
      <c r="B49" s="1232">
        <v>0.95799999999999996</v>
      </c>
      <c r="C49" s="1221">
        <v>8.9900000000000035E-2</v>
      </c>
      <c r="D49" s="1221">
        <v>0.42520000000000002</v>
      </c>
      <c r="E49" s="1220">
        <v>8.9900000000000035E-2</v>
      </c>
    </row>
    <row r="50" spans="1:10" ht="12.75" x14ac:dyDescent="0.2">
      <c r="A50" s="1219">
        <v>2021</v>
      </c>
      <c r="B50" s="1233">
        <v>0.95799999999999996</v>
      </c>
      <c r="C50" s="1218">
        <v>8.9900000000000035E-2</v>
      </c>
      <c r="D50" s="1218">
        <v>0.42520000000000002</v>
      </c>
      <c r="E50" s="1217">
        <v>8.9900000000000035E-2</v>
      </c>
    </row>
    <row r="51" spans="1:10" ht="12.75" x14ac:dyDescent="0.2">
      <c r="A51" s="5" t="s">
        <v>340</v>
      </c>
      <c r="B51" s="1216" t="s">
        <v>341</v>
      </c>
      <c r="C51" s="185"/>
      <c r="D51" s="185"/>
    </row>
    <row r="52" spans="1:10" s="191" customFormat="1" ht="15" customHeight="1" x14ac:dyDescent="0.2">
      <c r="A52" s="1215" t="s">
        <v>342</v>
      </c>
      <c r="C52" s="1214"/>
      <c r="D52" s="1214"/>
    </row>
    <row r="53" spans="1:10" ht="12.75" x14ac:dyDescent="0.2">
      <c r="A53" s="1213" t="s">
        <v>343</v>
      </c>
      <c r="B53" s="691"/>
      <c r="C53" s="1212"/>
      <c r="D53" s="185"/>
    </row>
    <row r="54" spans="1:10" ht="12.75" x14ac:dyDescent="0.2">
      <c r="A54" s="1142" t="s">
        <v>344</v>
      </c>
      <c r="B54" s="691"/>
      <c r="C54" s="691"/>
    </row>
    <row r="55" spans="1:10" ht="12.75" x14ac:dyDescent="0.2">
      <c r="A55" s="1196" t="s">
        <v>2065</v>
      </c>
      <c r="B55" s="691"/>
      <c r="C55" s="691"/>
    </row>
    <row r="56" spans="1:10" ht="12.75" x14ac:dyDescent="0.2">
      <c r="A56" s="1142" t="s">
        <v>2059</v>
      </c>
      <c r="B56" s="691"/>
      <c r="C56" s="691"/>
      <c r="J56" s="215"/>
    </row>
    <row r="57" spans="1:10" ht="12.75" x14ac:dyDescent="0.2">
      <c r="A57" s="1142" t="s">
        <v>2060</v>
      </c>
      <c r="B57" s="691"/>
      <c r="C57" s="691"/>
      <c r="J57" s="215"/>
    </row>
    <row r="58" spans="1:10" ht="12.75" x14ac:dyDescent="0.2">
      <c r="A58" s="1143" t="s">
        <v>263</v>
      </c>
      <c r="B58" s="691"/>
      <c r="C58" s="691"/>
      <c r="G58" s="1211"/>
    </row>
    <row r="59" spans="1:10" ht="12.75" x14ac:dyDescent="0.2">
      <c r="A59" s="769"/>
      <c r="G59" s="1210"/>
    </row>
    <row r="60" spans="1:10" ht="20.25" x14ac:dyDescent="0.3">
      <c r="A60" s="358" t="s">
        <v>1527</v>
      </c>
      <c r="C60" s="193"/>
      <c r="G60" s="1209"/>
    </row>
    <row r="61" spans="1:10" ht="15.75" x14ac:dyDescent="0.25">
      <c r="A61" s="50" t="s">
        <v>1433</v>
      </c>
      <c r="C61" s="193"/>
      <c r="G61" s="1209"/>
    </row>
    <row r="62" spans="1:10" ht="12.75" x14ac:dyDescent="0.2">
      <c r="A62" s="1208"/>
      <c r="B62" s="1207" t="s">
        <v>345</v>
      </c>
      <c r="C62" s="1207" t="s">
        <v>346</v>
      </c>
      <c r="D62" s="1207" t="s">
        <v>347</v>
      </c>
    </row>
    <row r="63" spans="1:10" ht="12.75" x14ac:dyDescent="0.2">
      <c r="A63" s="1206">
        <v>1990</v>
      </c>
      <c r="B63" s="1205">
        <v>0</v>
      </c>
      <c r="C63" s="1204">
        <v>85</v>
      </c>
      <c r="D63" s="1227">
        <v>85</v>
      </c>
      <c r="G63" s="1195"/>
    </row>
    <row r="64" spans="1:10" ht="12.75" x14ac:dyDescent="0.2">
      <c r="A64" s="1203">
        <v>1991</v>
      </c>
      <c r="B64" s="1202">
        <v>0</v>
      </c>
      <c r="C64" s="1201">
        <v>82</v>
      </c>
      <c r="D64" s="1200">
        <v>79</v>
      </c>
      <c r="G64" s="1195"/>
    </row>
    <row r="65" spans="1:7" ht="12.75" x14ac:dyDescent="0.2">
      <c r="A65" s="1203">
        <v>1992</v>
      </c>
      <c r="B65" s="1202">
        <v>0</v>
      </c>
      <c r="C65" s="1201">
        <v>78</v>
      </c>
      <c r="D65" s="1200">
        <v>73</v>
      </c>
      <c r="G65" s="1195"/>
    </row>
    <row r="66" spans="1:7" ht="12.75" x14ac:dyDescent="0.2">
      <c r="A66" s="1203">
        <v>1993</v>
      </c>
      <c r="B66" s="1202">
        <v>0</v>
      </c>
      <c r="C66" s="1201">
        <v>75</v>
      </c>
      <c r="D66" s="1200">
        <v>67</v>
      </c>
      <c r="G66" s="1195"/>
    </row>
    <row r="67" spans="1:7" ht="12.75" x14ac:dyDescent="0.2">
      <c r="A67" s="1203">
        <v>1994</v>
      </c>
      <c r="B67" s="1202">
        <v>0</v>
      </c>
      <c r="C67" s="1201">
        <v>71</v>
      </c>
      <c r="D67" s="1200">
        <v>61</v>
      </c>
      <c r="G67" s="1195"/>
    </row>
    <row r="68" spans="1:7" ht="12.75" x14ac:dyDescent="0.2">
      <c r="A68" s="1203">
        <v>1995</v>
      </c>
      <c r="B68" s="1202">
        <v>0</v>
      </c>
      <c r="C68" s="1201">
        <v>68</v>
      </c>
      <c r="D68" s="1200">
        <v>55</v>
      </c>
      <c r="G68" s="1195"/>
    </row>
    <row r="69" spans="1:7" ht="12.75" x14ac:dyDescent="0.2">
      <c r="A69" s="1203">
        <v>1996</v>
      </c>
      <c r="B69" s="1202">
        <v>0</v>
      </c>
      <c r="C69" s="1201">
        <v>65</v>
      </c>
      <c r="D69" s="1200">
        <v>49</v>
      </c>
      <c r="G69" s="1195"/>
    </row>
    <row r="70" spans="1:7" ht="12.75" x14ac:dyDescent="0.2">
      <c r="A70" s="1203">
        <v>1997</v>
      </c>
      <c r="B70" s="1202">
        <v>0</v>
      </c>
      <c r="C70" s="1201">
        <v>61</v>
      </c>
      <c r="D70" s="1200">
        <v>43</v>
      </c>
      <c r="G70" s="1195"/>
    </row>
    <row r="71" spans="1:7" ht="12.75" x14ac:dyDescent="0.2">
      <c r="A71" s="1203">
        <v>1998</v>
      </c>
      <c r="B71" s="1202">
        <v>0</v>
      </c>
      <c r="C71" s="1201">
        <v>58</v>
      </c>
      <c r="D71" s="1200">
        <v>36</v>
      </c>
      <c r="G71" s="1195"/>
    </row>
    <row r="72" spans="1:7" ht="12.75" x14ac:dyDescent="0.2">
      <c r="A72" s="1203">
        <v>1999</v>
      </c>
      <c r="B72" s="1202">
        <v>0</v>
      </c>
      <c r="C72" s="1201">
        <v>54</v>
      </c>
      <c r="D72" s="1200">
        <v>30</v>
      </c>
      <c r="G72" s="1195"/>
    </row>
    <row r="73" spans="1:7" ht="12.75" x14ac:dyDescent="0.2">
      <c r="A73" s="1203">
        <v>2000</v>
      </c>
      <c r="B73" s="1202">
        <v>0</v>
      </c>
      <c r="C73" s="1201">
        <v>51</v>
      </c>
      <c r="D73" s="1200">
        <v>24</v>
      </c>
      <c r="G73" s="1195"/>
    </row>
    <row r="74" spans="1:7" ht="12.75" x14ac:dyDescent="0.2">
      <c r="A74" s="1203">
        <v>2001</v>
      </c>
      <c r="B74" s="1202">
        <v>0</v>
      </c>
      <c r="C74" s="1201">
        <v>48</v>
      </c>
      <c r="D74" s="1200">
        <v>18</v>
      </c>
      <c r="G74" s="1195"/>
    </row>
    <row r="75" spans="1:7" ht="12.75" x14ac:dyDescent="0.2">
      <c r="A75" s="1203">
        <v>2002</v>
      </c>
      <c r="B75" s="1202">
        <v>0</v>
      </c>
      <c r="C75" s="1201">
        <v>44</v>
      </c>
      <c r="D75" s="1200">
        <v>12</v>
      </c>
      <c r="G75" s="1195"/>
    </row>
    <row r="76" spans="1:7" ht="12.75" x14ac:dyDescent="0.2">
      <c r="A76" s="1203">
        <v>2003</v>
      </c>
      <c r="B76" s="1202">
        <v>0</v>
      </c>
      <c r="C76" s="1201">
        <v>41</v>
      </c>
      <c r="D76" s="1200">
        <v>6</v>
      </c>
      <c r="G76" s="1195"/>
    </row>
    <row r="77" spans="1:7" ht="12.75" x14ac:dyDescent="0.2">
      <c r="A77" s="1203">
        <v>2004</v>
      </c>
      <c r="B77" s="1202">
        <v>0</v>
      </c>
      <c r="C77" s="1201">
        <v>37</v>
      </c>
      <c r="D77" s="1200">
        <v>0</v>
      </c>
      <c r="G77" s="1195"/>
    </row>
    <row r="78" spans="1:7" ht="12.75" x14ac:dyDescent="0.2">
      <c r="A78" s="1203">
        <v>2005</v>
      </c>
      <c r="B78" s="1202">
        <v>0</v>
      </c>
      <c r="C78" s="1201">
        <v>34</v>
      </c>
      <c r="D78" s="1200">
        <v>0</v>
      </c>
      <c r="G78" s="1195"/>
    </row>
    <row r="79" spans="1:7" ht="12.75" x14ac:dyDescent="0.2">
      <c r="A79" s="1203">
        <v>2006</v>
      </c>
      <c r="B79" s="1202">
        <v>0</v>
      </c>
      <c r="C79" s="1201">
        <v>31</v>
      </c>
      <c r="D79" s="1200">
        <v>0</v>
      </c>
      <c r="G79" s="1195"/>
    </row>
    <row r="80" spans="1:7" ht="12.75" x14ac:dyDescent="0.2">
      <c r="A80" s="1203">
        <v>2007</v>
      </c>
      <c r="B80" s="1202">
        <v>0</v>
      </c>
      <c r="C80" s="1201">
        <v>25.75</v>
      </c>
      <c r="D80" s="1200">
        <v>0</v>
      </c>
      <c r="G80" s="1195"/>
    </row>
    <row r="81" spans="1:7" ht="12.75" x14ac:dyDescent="0.2">
      <c r="A81" s="1203">
        <v>2008</v>
      </c>
      <c r="B81" s="1202">
        <v>0</v>
      </c>
      <c r="C81" s="1201">
        <v>20.5</v>
      </c>
      <c r="D81" s="1200">
        <v>0</v>
      </c>
      <c r="G81" s="1195"/>
    </row>
    <row r="82" spans="1:7" ht="12.75" x14ac:dyDescent="0.2">
      <c r="A82" s="1203">
        <v>2009</v>
      </c>
      <c r="B82" s="1202">
        <v>0</v>
      </c>
      <c r="C82" s="1201">
        <v>15.25</v>
      </c>
      <c r="D82" s="1200">
        <v>0</v>
      </c>
      <c r="G82" s="1195"/>
    </row>
    <row r="83" spans="1:7" ht="12.75" x14ac:dyDescent="0.2">
      <c r="A83" s="1203">
        <v>2010</v>
      </c>
      <c r="B83" s="1202">
        <v>0</v>
      </c>
      <c r="C83" s="1201">
        <v>10</v>
      </c>
      <c r="D83" s="1200">
        <v>0</v>
      </c>
      <c r="G83" s="1195"/>
    </row>
    <row r="84" spans="1:7" ht="12.75" x14ac:dyDescent="0.2">
      <c r="A84" s="1203">
        <v>2011</v>
      </c>
      <c r="B84" s="1202">
        <v>0</v>
      </c>
      <c r="C84" s="1201">
        <v>8</v>
      </c>
      <c r="D84" s="1200">
        <v>0</v>
      </c>
      <c r="G84" s="1195"/>
    </row>
    <row r="85" spans="1:7" ht="12.75" x14ac:dyDescent="0.2">
      <c r="A85" s="1203">
        <v>2012</v>
      </c>
      <c r="B85" s="1202">
        <v>0</v>
      </c>
      <c r="C85" s="1201">
        <v>5</v>
      </c>
      <c r="D85" s="1200">
        <v>0</v>
      </c>
      <c r="G85" s="1195"/>
    </row>
    <row r="86" spans="1:7" ht="12.75" x14ac:dyDescent="0.2">
      <c r="A86" s="1203">
        <v>2013</v>
      </c>
      <c r="B86" s="1202">
        <v>0</v>
      </c>
      <c r="C86" s="1201">
        <v>3</v>
      </c>
      <c r="D86" s="1200">
        <v>0</v>
      </c>
      <c r="G86" s="1195"/>
    </row>
    <row r="87" spans="1:7" ht="12.75" x14ac:dyDescent="0.2">
      <c r="A87" s="1203">
        <v>2014</v>
      </c>
      <c r="B87" s="1202">
        <v>0</v>
      </c>
      <c r="C87" s="1201">
        <v>1</v>
      </c>
      <c r="D87" s="1200">
        <v>0</v>
      </c>
      <c r="G87" s="1195"/>
    </row>
    <row r="88" spans="1:7" ht="12.75" x14ac:dyDescent="0.2">
      <c r="A88" s="1199" t="s">
        <v>2064</v>
      </c>
      <c r="B88" s="1198">
        <v>0</v>
      </c>
      <c r="C88" s="1198">
        <v>0</v>
      </c>
      <c r="D88" s="1197">
        <v>0</v>
      </c>
      <c r="G88" s="1195"/>
    </row>
    <row r="89" spans="1:7" ht="12.75" x14ac:dyDescent="0.2">
      <c r="A89" s="5" t="s">
        <v>348</v>
      </c>
      <c r="B89" s="194"/>
      <c r="G89" s="1195"/>
    </row>
    <row r="90" spans="1:7" ht="12.75" x14ac:dyDescent="0.2">
      <c r="A90" s="5" t="s">
        <v>349</v>
      </c>
      <c r="B90" s="192"/>
      <c r="G90" s="1195"/>
    </row>
    <row r="91" spans="1:7" ht="12.75" x14ac:dyDescent="0.2">
      <c r="A91" s="188" t="s">
        <v>350</v>
      </c>
      <c r="B91" s="1196"/>
      <c r="C91" s="691"/>
      <c r="D91" s="691"/>
      <c r="G91" s="1195"/>
    </row>
    <row r="92" spans="1:7" ht="12.75" x14ac:dyDescent="0.2">
      <c r="A92" s="1143" t="s">
        <v>263</v>
      </c>
      <c r="B92" s="691"/>
      <c r="C92" s="691"/>
      <c r="D92" s="691"/>
      <c r="G92" s="1195"/>
    </row>
    <row r="93" spans="1:7" x14ac:dyDescent="0.2">
      <c r="A93" s="691"/>
      <c r="B93" s="691"/>
      <c r="C93" s="691"/>
      <c r="D93" s="691"/>
      <c r="G93" s="1195"/>
    </row>
    <row r="94" spans="1:7" ht="20.25" x14ac:dyDescent="0.3">
      <c r="A94" s="358" t="s">
        <v>1528</v>
      </c>
    </row>
    <row r="95" spans="1:7" ht="12.75" x14ac:dyDescent="0.2">
      <c r="A95" s="1194" t="s">
        <v>351</v>
      </c>
      <c r="B95" s="1794" t="s">
        <v>352</v>
      </c>
      <c r="C95" s="1795"/>
    </row>
    <row r="96" spans="1:7" x14ac:dyDescent="0.2">
      <c r="A96" s="1193"/>
      <c r="B96" s="1192" t="s">
        <v>353</v>
      </c>
      <c r="C96" s="1191" t="s">
        <v>354</v>
      </c>
    </row>
    <row r="97" spans="1:3" ht="12.75" x14ac:dyDescent="0.2">
      <c r="A97" s="195" t="s">
        <v>355</v>
      </c>
      <c r="B97" s="196">
        <v>74</v>
      </c>
      <c r="C97" s="197">
        <v>7.4</v>
      </c>
    </row>
    <row r="98" spans="1:3" ht="12.75" x14ac:dyDescent="0.2">
      <c r="A98" s="198" t="s">
        <v>356</v>
      </c>
      <c r="B98" s="196">
        <v>67</v>
      </c>
      <c r="C98" s="197">
        <v>6.7</v>
      </c>
    </row>
    <row r="99" spans="1:3" ht="27" customHeight="1" x14ac:dyDescent="0.2">
      <c r="A99" s="198" t="s">
        <v>357</v>
      </c>
      <c r="B99" s="196">
        <v>35</v>
      </c>
      <c r="C99" s="197">
        <v>3.5</v>
      </c>
    </row>
    <row r="100" spans="1:3" ht="12.75" x14ac:dyDescent="0.2">
      <c r="A100" s="198" t="s">
        <v>358</v>
      </c>
      <c r="B100" s="196">
        <v>90</v>
      </c>
      <c r="C100" s="197">
        <v>9</v>
      </c>
    </row>
    <row r="101" spans="1:3" ht="12.75" x14ac:dyDescent="0.2">
      <c r="A101" s="198" t="s">
        <v>359</v>
      </c>
      <c r="B101" s="196">
        <v>25</v>
      </c>
      <c r="C101" s="197">
        <v>2.5</v>
      </c>
    </row>
    <row r="102" spans="1:3" ht="12.75" x14ac:dyDescent="0.2">
      <c r="A102" s="198" t="s">
        <v>360</v>
      </c>
      <c r="B102" s="196">
        <v>73</v>
      </c>
      <c r="C102" s="197">
        <v>7.3</v>
      </c>
    </row>
    <row r="103" spans="1:3" ht="12.75" x14ac:dyDescent="0.2">
      <c r="A103" s="198" t="s">
        <v>361</v>
      </c>
      <c r="B103" s="196">
        <v>367</v>
      </c>
      <c r="C103" s="197">
        <v>36.799999999999997</v>
      </c>
    </row>
    <row r="104" spans="1:3" ht="12.75" x14ac:dyDescent="0.2">
      <c r="A104" s="198" t="s">
        <v>362</v>
      </c>
      <c r="B104" s="196">
        <v>232</v>
      </c>
      <c r="C104" s="197">
        <v>23.2</v>
      </c>
    </row>
    <row r="105" spans="1:3" ht="12.75" x14ac:dyDescent="0.2">
      <c r="A105" s="198" t="s">
        <v>363</v>
      </c>
      <c r="B105" s="196">
        <v>34</v>
      </c>
      <c r="C105" s="197">
        <v>3.4</v>
      </c>
    </row>
    <row r="106" spans="1:3" ht="12.75" x14ac:dyDescent="0.2">
      <c r="A106" s="199" t="s">
        <v>364</v>
      </c>
      <c r="B106" s="1230">
        <v>1</v>
      </c>
      <c r="C106" s="1228">
        <v>0.1</v>
      </c>
    </row>
    <row r="107" spans="1:3" ht="12.75" x14ac:dyDescent="0.2">
      <c r="A107" s="200" t="s">
        <v>365</v>
      </c>
      <c r="B107" s="1229">
        <v>998</v>
      </c>
      <c r="C107" s="1228">
        <v>100</v>
      </c>
    </row>
    <row r="108" spans="1:3" ht="12.75" x14ac:dyDescent="0.2">
      <c r="A108" s="115" t="s">
        <v>366</v>
      </c>
    </row>
    <row r="110" spans="1:3" ht="20.25" x14ac:dyDescent="0.3">
      <c r="A110" s="358" t="s">
        <v>1529</v>
      </c>
    </row>
    <row r="111" spans="1:3" ht="12.75" x14ac:dyDescent="0.2">
      <c r="A111" s="1190"/>
      <c r="B111" s="1189" t="s">
        <v>367</v>
      </c>
      <c r="C111" s="1189"/>
    </row>
    <row r="112" spans="1:3" ht="12.75" x14ac:dyDescent="0.2">
      <c r="A112" s="201"/>
      <c r="B112" s="1185" t="s">
        <v>368</v>
      </c>
      <c r="C112" s="202" t="s">
        <v>369</v>
      </c>
    </row>
    <row r="113" spans="1:3" ht="12.75" x14ac:dyDescent="0.2">
      <c r="A113" s="1188"/>
      <c r="B113" s="1187"/>
      <c r="C113" s="125" t="s">
        <v>353</v>
      </c>
    </row>
    <row r="114" spans="1:3" ht="12.75" x14ac:dyDescent="0.2">
      <c r="A114" s="1186"/>
      <c r="B114" s="1185"/>
      <c r="C114" s="202"/>
    </row>
    <row r="115" spans="1:3" ht="14.25" x14ac:dyDescent="0.2">
      <c r="A115" s="1226" t="s">
        <v>370</v>
      </c>
      <c r="B115" s="203" t="s">
        <v>371</v>
      </c>
      <c r="C115" s="204" t="s">
        <v>372</v>
      </c>
    </row>
    <row r="116" spans="1:3" ht="12.75" x14ac:dyDescent="0.2">
      <c r="A116" s="1184" t="s">
        <v>373</v>
      </c>
      <c r="B116" s="203" t="s">
        <v>374</v>
      </c>
      <c r="C116" s="204" t="s">
        <v>375</v>
      </c>
    </row>
    <row r="117" spans="1:3" ht="12.75" x14ac:dyDescent="0.2">
      <c r="A117" s="198" t="s">
        <v>376</v>
      </c>
      <c r="B117" s="203" t="s">
        <v>377</v>
      </c>
      <c r="C117" s="204">
        <v>0.15</v>
      </c>
    </row>
    <row r="118" spans="1:3" ht="12.75" x14ac:dyDescent="0.2">
      <c r="A118" s="1183"/>
      <c r="B118" s="1182"/>
      <c r="C118" s="1181"/>
    </row>
    <row r="119" spans="1:3" ht="14.25" x14ac:dyDescent="0.2">
      <c r="A119" s="43" t="s">
        <v>378</v>
      </c>
    </row>
    <row r="120" spans="1:3" ht="12.75" x14ac:dyDescent="0.2">
      <c r="A120" s="205" t="s">
        <v>379</v>
      </c>
    </row>
  </sheetData>
  <mergeCells count="3">
    <mergeCell ref="C4:E4"/>
    <mergeCell ref="B95:C95"/>
    <mergeCell ref="A1:B1"/>
  </mergeCells>
  <hyperlinks>
    <hyperlink ref="A1" location="Contents!A1" display="To table of contents" xr:uid="{00000000-0004-0000-1100-000000000000}"/>
    <hyperlink ref="A54" r:id="rId1" xr:uid="{97AA467D-4966-4BF8-AA1B-D56CA9C10A46}"/>
    <hyperlink ref="A58" r:id="rId2" xr:uid="{C8AC2146-6315-453C-A391-EE4751FEC641}"/>
    <hyperlink ref="A92" r:id="rId3" xr:uid="{9B054BB7-C8E7-4A1B-87A0-D5941A1E7CC3}"/>
    <hyperlink ref="A56" r:id="rId4" display="     * &quot;Factsheet road surface wear January 2016.pdf' (in Dutch).  See:" xr:uid="{5524AFBF-6371-4481-B1E8-313B966FCDB4}"/>
    <hyperlink ref="A57" r:id="rId5" xr:uid="{1A9C715B-D0C8-4B76-9BDF-6F877C1E4E2E}"/>
  </hyperlinks>
  <pageMargins left="0.66" right="0.47" top="0.64" bottom="0.66" header="0.5" footer="0.5"/>
  <pageSetup paperSize="9" scale="75" orientation="portrait" r:id="rId6"/>
  <headerFooter alignWithMargins="0"/>
  <rowBreaks count="1" manualBreakCount="1">
    <brk id="97" max="5" man="1"/>
  </rowBreaks>
  <customProperties>
    <customPr name="EpmWorksheetKeyString_GU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0" tint="-0.14999847407452621"/>
  </sheetPr>
  <dimension ref="A1:AD11"/>
  <sheetViews>
    <sheetView zoomScale="90" zoomScaleNormal="90" workbookViewId="0">
      <selection activeCell="H14" sqref="H14"/>
    </sheetView>
  </sheetViews>
  <sheetFormatPr defaultRowHeight="12" x14ac:dyDescent="0.2"/>
  <sheetData>
    <row r="1" spans="1:30" ht="24.75" customHeight="1" x14ac:dyDescent="0.2">
      <c r="A1" s="1744" t="s">
        <v>2</v>
      </c>
      <c r="B1" s="1744"/>
      <c r="C1" s="1744"/>
      <c r="E1" s="320"/>
    </row>
    <row r="2" spans="1:30" x14ac:dyDescent="0.2">
      <c r="A2" s="1743" t="s">
        <v>1436</v>
      </c>
      <c r="B2" s="1739" t="s">
        <v>1669</v>
      </c>
      <c r="C2" s="1739"/>
      <c r="D2" s="1739"/>
      <c r="E2" s="1739"/>
      <c r="F2" s="1739"/>
      <c r="G2" s="1739"/>
      <c r="H2" s="1739"/>
      <c r="I2" s="1739"/>
      <c r="J2" s="1739"/>
      <c r="K2" s="1739"/>
      <c r="L2" s="1739"/>
      <c r="M2" s="1739"/>
      <c r="N2" s="1739"/>
      <c r="O2" s="1739"/>
      <c r="P2" s="1739"/>
      <c r="Q2" s="1739"/>
      <c r="R2" s="1739"/>
      <c r="S2" s="1739"/>
      <c r="T2" s="1739"/>
      <c r="U2" s="1739"/>
      <c r="V2" s="1739"/>
      <c r="W2" s="1739"/>
      <c r="X2" s="1739"/>
      <c r="Y2" s="1739"/>
      <c r="Z2" s="1739"/>
      <c r="AA2" s="1739"/>
      <c r="AB2" s="1739"/>
      <c r="AC2" s="1739"/>
      <c r="AD2" s="1739"/>
    </row>
    <row r="3" spans="1:30" x14ac:dyDescent="0.2">
      <c r="A3" s="1743"/>
      <c r="B3" s="1739"/>
      <c r="C3" s="1739"/>
      <c r="D3" s="1739"/>
      <c r="E3" s="1739"/>
      <c r="F3" s="1739"/>
      <c r="G3" s="1739"/>
      <c r="H3" s="1739"/>
      <c r="I3" s="1739"/>
      <c r="J3" s="1739"/>
      <c r="K3" s="1739"/>
      <c r="L3" s="1739"/>
      <c r="M3" s="1739"/>
      <c r="N3" s="1739"/>
      <c r="O3" s="1739"/>
      <c r="P3" s="1739"/>
      <c r="Q3" s="1739"/>
      <c r="R3" s="1739"/>
      <c r="S3" s="1739"/>
      <c r="T3" s="1739"/>
      <c r="U3" s="1739"/>
      <c r="V3" s="1739"/>
      <c r="W3" s="1739"/>
      <c r="X3" s="1739"/>
      <c r="Y3" s="1739"/>
      <c r="Z3" s="1739"/>
      <c r="AA3" s="1739"/>
      <c r="AB3" s="1739"/>
      <c r="AC3" s="1739"/>
      <c r="AD3" s="1739"/>
    </row>
    <row r="4" spans="1:30" x14ac:dyDescent="0.2">
      <c r="A4" s="1743"/>
      <c r="B4" s="1739"/>
      <c r="C4" s="1739"/>
      <c r="D4" s="1739"/>
      <c r="E4" s="1739"/>
      <c r="F4" s="1739"/>
      <c r="G4" s="1739"/>
      <c r="H4" s="1739"/>
      <c r="I4" s="1739"/>
      <c r="J4" s="1739"/>
      <c r="K4" s="1739"/>
      <c r="L4" s="1739"/>
      <c r="M4" s="1739"/>
      <c r="N4" s="1739"/>
      <c r="O4" s="1739"/>
      <c r="P4" s="1739"/>
      <c r="Q4" s="1739"/>
      <c r="R4" s="1739"/>
      <c r="S4" s="1739"/>
      <c r="T4" s="1739"/>
      <c r="U4" s="1739"/>
      <c r="V4" s="1739"/>
      <c r="W4" s="1739"/>
      <c r="X4" s="1739"/>
      <c r="Y4" s="1739"/>
      <c r="Z4" s="1739"/>
      <c r="AA4" s="1739"/>
      <c r="AB4" s="1739"/>
      <c r="AC4" s="1739"/>
      <c r="AD4" s="1739"/>
    </row>
    <row r="5" spans="1:30" x14ac:dyDescent="0.2">
      <c r="A5" s="1743"/>
      <c r="B5" s="1739"/>
      <c r="C5" s="1739"/>
      <c r="D5" s="1739"/>
      <c r="E5" s="1739"/>
      <c r="F5" s="1739"/>
      <c r="G5" s="1739"/>
      <c r="H5" s="1739"/>
      <c r="I5" s="1739"/>
      <c r="J5" s="1739"/>
      <c r="K5" s="1739"/>
      <c r="L5" s="1739"/>
      <c r="M5" s="1739"/>
      <c r="N5" s="1739"/>
      <c r="O5" s="1739"/>
      <c r="P5" s="1739"/>
      <c r="Q5" s="1739"/>
      <c r="R5" s="1739"/>
      <c r="S5" s="1739"/>
      <c r="T5" s="1739"/>
      <c r="U5" s="1739"/>
      <c r="V5" s="1739"/>
      <c r="W5" s="1739"/>
      <c r="X5" s="1739"/>
      <c r="Y5" s="1739"/>
      <c r="Z5" s="1739"/>
      <c r="AA5" s="1739"/>
      <c r="AB5" s="1739"/>
      <c r="AC5" s="1739"/>
      <c r="AD5" s="1739"/>
    </row>
    <row r="6" spans="1:30" x14ac:dyDescent="0.2">
      <c r="A6" s="1743"/>
      <c r="B6" s="1739"/>
      <c r="C6" s="1739"/>
      <c r="D6" s="1739"/>
      <c r="E6" s="1739"/>
      <c r="F6" s="1739"/>
      <c r="G6" s="1739"/>
      <c r="H6" s="1739"/>
      <c r="I6" s="1739"/>
      <c r="J6" s="1739"/>
      <c r="K6" s="1739"/>
      <c r="L6" s="1739"/>
      <c r="M6" s="1739"/>
      <c r="N6" s="1739"/>
      <c r="O6" s="1739"/>
      <c r="P6" s="1739"/>
      <c r="Q6" s="1739"/>
      <c r="R6" s="1739"/>
      <c r="S6" s="1739"/>
      <c r="T6" s="1739"/>
      <c r="U6" s="1739"/>
      <c r="V6" s="1739"/>
      <c r="W6" s="1739"/>
      <c r="X6" s="1739"/>
      <c r="Y6" s="1739"/>
      <c r="Z6" s="1739"/>
      <c r="AA6" s="1739"/>
      <c r="AB6" s="1739"/>
      <c r="AC6" s="1739"/>
      <c r="AD6" s="1739"/>
    </row>
    <row r="7" spans="1:30" x14ac:dyDescent="0.2">
      <c r="A7" s="1743" t="s">
        <v>1437</v>
      </c>
      <c r="B7" s="1739" t="s">
        <v>1670</v>
      </c>
      <c r="C7" s="1739"/>
      <c r="D7" s="1739"/>
      <c r="E7" s="1739"/>
      <c r="F7" s="1739"/>
      <c r="G7" s="1739"/>
      <c r="H7" s="1739"/>
      <c r="I7" s="1739"/>
      <c r="J7" s="1739"/>
      <c r="K7" s="1739"/>
      <c r="L7" s="1739"/>
      <c r="M7" s="1739"/>
      <c r="N7" s="1739"/>
      <c r="O7" s="1739"/>
      <c r="P7" s="1739"/>
      <c r="Q7" s="1739"/>
      <c r="R7" s="1739"/>
      <c r="S7" s="1739"/>
      <c r="T7" s="1739"/>
      <c r="U7" s="1739"/>
      <c r="V7" s="1739"/>
      <c r="W7" s="1739"/>
      <c r="X7" s="1739"/>
      <c r="Y7" s="1739"/>
      <c r="Z7" s="1739"/>
      <c r="AA7" s="1739"/>
      <c r="AB7" s="1739"/>
      <c r="AC7" s="1739"/>
      <c r="AD7" s="1739"/>
    </row>
    <row r="8" spans="1:30" x14ac:dyDescent="0.2">
      <c r="A8" s="1743"/>
      <c r="B8" s="1739"/>
      <c r="C8" s="1739"/>
      <c r="D8" s="1739"/>
      <c r="E8" s="1739"/>
      <c r="F8" s="1739"/>
      <c r="G8" s="1739"/>
      <c r="H8" s="1739"/>
      <c r="I8" s="1739"/>
      <c r="J8" s="1739"/>
      <c r="K8" s="1739"/>
      <c r="L8" s="1739"/>
      <c r="M8" s="1739"/>
      <c r="N8" s="1739"/>
      <c r="O8" s="1739"/>
      <c r="P8" s="1739"/>
      <c r="Q8" s="1739"/>
      <c r="R8" s="1739"/>
      <c r="S8" s="1739"/>
      <c r="T8" s="1739"/>
      <c r="U8" s="1739"/>
      <c r="V8" s="1739"/>
      <c r="W8" s="1739"/>
      <c r="X8" s="1739"/>
      <c r="Y8" s="1739"/>
      <c r="Z8" s="1739"/>
      <c r="AA8" s="1739"/>
      <c r="AB8" s="1739"/>
      <c r="AC8" s="1739"/>
      <c r="AD8" s="1739"/>
    </row>
    <row r="9" spans="1:30" x14ac:dyDescent="0.2">
      <c r="A9" s="1743"/>
      <c r="B9" s="1739"/>
      <c r="C9" s="1739"/>
      <c r="D9" s="1739"/>
      <c r="E9" s="1739"/>
      <c r="F9" s="1739"/>
      <c r="G9" s="1739"/>
      <c r="H9" s="1739"/>
      <c r="I9" s="1739"/>
      <c r="J9" s="1739"/>
      <c r="K9" s="1739"/>
      <c r="L9" s="1739"/>
      <c r="M9" s="1739"/>
      <c r="N9" s="1739"/>
      <c r="O9" s="1739"/>
      <c r="P9" s="1739"/>
      <c r="Q9" s="1739"/>
      <c r="R9" s="1739"/>
      <c r="S9" s="1739"/>
      <c r="T9" s="1739"/>
      <c r="U9" s="1739"/>
      <c r="V9" s="1739"/>
      <c r="W9" s="1739"/>
      <c r="X9" s="1739"/>
      <c r="Y9" s="1739"/>
      <c r="Z9" s="1739"/>
      <c r="AA9" s="1739"/>
      <c r="AB9" s="1739"/>
      <c r="AC9" s="1739"/>
      <c r="AD9" s="1739"/>
    </row>
    <row r="10" spans="1:30" x14ac:dyDescent="0.2">
      <c r="A10" s="1743"/>
      <c r="B10" s="1739"/>
      <c r="C10" s="1739"/>
      <c r="D10" s="1739"/>
      <c r="E10" s="1739"/>
      <c r="F10" s="1739"/>
      <c r="G10" s="1739"/>
      <c r="H10" s="1739"/>
      <c r="I10" s="1739"/>
      <c r="J10" s="1739"/>
      <c r="K10" s="1739"/>
      <c r="L10" s="1739"/>
      <c r="M10" s="1739"/>
      <c r="N10" s="1739"/>
      <c r="O10" s="1739"/>
      <c r="P10" s="1739"/>
      <c r="Q10" s="1739"/>
      <c r="R10" s="1739"/>
      <c r="S10" s="1739"/>
      <c r="T10" s="1739"/>
      <c r="U10" s="1739"/>
      <c r="V10" s="1739"/>
      <c r="W10" s="1739"/>
      <c r="X10" s="1739"/>
      <c r="Y10" s="1739"/>
      <c r="Z10" s="1739"/>
      <c r="AA10" s="1739"/>
      <c r="AB10" s="1739"/>
      <c r="AC10" s="1739"/>
      <c r="AD10" s="1739"/>
    </row>
    <row r="11" spans="1:30" x14ac:dyDescent="0.2">
      <c r="A11" s="1743"/>
      <c r="B11" s="1739"/>
      <c r="C11" s="1739"/>
      <c r="D11" s="1739"/>
      <c r="E11" s="1739"/>
      <c r="F11" s="1739"/>
      <c r="G11" s="1739"/>
      <c r="H11" s="1739"/>
      <c r="I11" s="1739"/>
      <c r="J11" s="1739"/>
      <c r="K11" s="1739"/>
      <c r="L11" s="1739"/>
      <c r="M11" s="1739"/>
      <c r="N11" s="1739"/>
      <c r="O11" s="1739"/>
      <c r="P11" s="1739"/>
      <c r="Q11" s="1739"/>
      <c r="R11" s="1739"/>
      <c r="S11" s="1739"/>
      <c r="T11" s="1739"/>
      <c r="U11" s="1739"/>
      <c r="V11" s="1739"/>
      <c r="W11" s="1739"/>
      <c r="X11" s="1739"/>
      <c r="Y11" s="1739"/>
      <c r="Z11" s="1739"/>
      <c r="AA11" s="1739"/>
      <c r="AB11" s="1739"/>
      <c r="AC11" s="1739"/>
      <c r="AD11" s="1739"/>
    </row>
  </sheetData>
  <mergeCells count="5">
    <mergeCell ref="B2:AD6"/>
    <mergeCell ref="B7:AD11"/>
    <mergeCell ref="A2:A6"/>
    <mergeCell ref="A7:A11"/>
    <mergeCell ref="A1:C1"/>
  </mergeCells>
  <pageMargins left="0.7" right="0.7" top="0.75" bottom="0.75" header="0.3" footer="0.3"/>
  <customProperties>
    <customPr name="EpmWorksheetKeyString_GUID" r:id="rId1"/>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tabColor theme="4" tint="0.79998168889431442"/>
    <pageSetUpPr fitToPage="1"/>
  </sheetPr>
  <dimension ref="A1:M46"/>
  <sheetViews>
    <sheetView zoomScale="70" zoomScaleNormal="70" workbookViewId="0">
      <selection activeCell="B20" sqref="B20"/>
    </sheetView>
  </sheetViews>
  <sheetFormatPr defaultRowHeight="12" x14ac:dyDescent="0.2"/>
  <cols>
    <col min="1" max="1" width="25.33203125" style="5" customWidth="1"/>
    <col min="2" max="4" width="12" style="5" customWidth="1"/>
    <col min="5" max="5" width="18.5" style="5" customWidth="1"/>
    <col min="6" max="6" width="9.33203125" style="5"/>
    <col min="7" max="7" width="11.1640625" style="5" customWidth="1"/>
    <col min="8" max="8" width="9.33203125" style="5"/>
    <col min="9" max="9" width="33.1640625" style="5" customWidth="1"/>
    <col min="10" max="10" width="9.33203125" style="5"/>
    <col min="11" max="11" width="20" style="5" customWidth="1"/>
    <col min="12" max="16384" width="9.33203125" style="5"/>
  </cols>
  <sheetData>
    <row r="1" spans="1:13" ht="30" customHeight="1" x14ac:dyDescent="0.2">
      <c r="A1" s="1744" t="s">
        <v>2</v>
      </c>
      <c r="B1" s="1744"/>
      <c r="C1" s="333"/>
    </row>
    <row r="2" spans="1:13" ht="20.25" x14ac:dyDescent="0.3">
      <c r="A2" s="615" t="s">
        <v>1530</v>
      </c>
      <c r="B2" s="92"/>
      <c r="C2" s="92"/>
      <c r="D2" s="92"/>
      <c r="I2" s="615" t="s">
        <v>1531</v>
      </c>
      <c r="K2" s="193"/>
    </row>
    <row r="3" spans="1:13" ht="12.75" x14ac:dyDescent="0.2">
      <c r="A3" s="92"/>
      <c r="B3" s="1796" t="s">
        <v>380</v>
      </c>
      <c r="C3" s="1796"/>
      <c r="D3" s="1796"/>
      <c r="E3" s="1028"/>
      <c r="F3" s="1028"/>
      <c r="G3" s="1028"/>
      <c r="H3" s="1028"/>
      <c r="I3" s="1545"/>
      <c r="J3" s="1028"/>
      <c r="K3" s="193" t="s">
        <v>382</v>
      </c>
      <c r="L3" s="1028"/>
      <c r="M3" s="1028"/>
    </row>
    <row r="4" spans="1:13" ht="12.75" x14ac:dyDescent="0.2">
      <c r="A4" s="608"/>
      <c r="B4" s="1546" t="s">
        <v>253</v>
      </c>
      <c r="C4" s="1547" t="s">
        <v>254</v>
      </c>
      <c r="D4" s="1547" t="s">
        <v>1667</v>
      </c>
      <c r="E4" s="1548" t="s">
        <v>255</v>
      </c>
      <c r="F4" s="1028"/>
      <c r="G4" s="1028"/>
      <c r="H4" s="1028"/>
      <c r="I4" s="1234" t="s">
        <v>332</v>
      </c>
      <c r="J4" s="1028"/>
      <c r="K4" s="1028"/>
      <c r="L4" s="1028"/>
      <c r="M4" s="1028"/>
    </row>
    <row r="5" spans="1:13" ht="12.75" x14ac:dyDescent="0.2">
      <c r="A5" s="995"/>
      <c r="B5" s="1549" t="s">
        <v>256</v>
      </c>
      <c r="C5" s="1547"/>
      <c r="D5" s="1547"/>
      <c r="E5" s="1550"/>
      <c r="F5" s="1028"/>
      <c r="G5" s="1028"/>
      <c r="H5" s="1028"/>
      <c r="I5" s="1551" t="s">
        <v>2066</v>
      </c>
      <c r="J5" s="1545" t="s">
        <v>2067</v>
      </c>
      <c r="K5" s="1028">
        <v>9.9999999999999995E-8</v>
      </c>
      <c r="L5" s="1028"/>
      <c r="M5" s="1028"/>
    </row>
    <row r="6" spans="1:13" ht="12.75" x14ac:dyDescent="0.2">
      <c r="A6" s="1552" t="s">
        <v>381</v>
      </c>
      <c r="B6" s="1550">
        <v>0</v>
      </c>
      <c r="C6" s="1550">
        <v>0</v>
      </c>
      <c r="D6" s="1550">
        <v>100</v>
      </c>
      <c r="E6" s="1550">
        <v>0</v>
      </c>
      <c r="F6" s="1028"/>
      <c r="G6" s="1028"/>
      <c r="H6" s="1028"/>
      <c r="I6" s="1551" t="s">
        <v>2068</v>
      </c>
      <c r="J6" s="1545" t="s">
        <v>242</v>
      </c>
      <c r="K6" s="1028">
        <v>4.9999999999999998E-7</v>
      </c>
      <c r="L6" s="1028"/>
      <c r="M6" s="1028"/>
    </row>
    <row r="7" spans="1:13" ht="12.75" x14ac:dyDescent="0.2">
      <c r="A7" s="1553" t="s">
        <v>346</v>
      </c>
      <c r="B7" s="1550">
        <v>0</v>
      </c>
      <c r="C7" s="1550">
        <v>80</v>
      </c>
      <c r="D7" s="1550">
        <v>0</v>
      </c>
      <c r="E7" s="1550">
        <v>20</v>
      </c>
      <c r="F7" s="1028"/>
      <c r="G7" s="1028"/>
      <c r="H7" s="1028"/>
      <c r="I7" s="1551" t="s">
        <v>2069</v>
      </c>
      <c r="J7" s="1545" t="s">
        <v>242</v>
      </c>
      <c r="K7" s="1028">
        <v>1.0000000000000001E-5</v>
      </c>
      <c r="L7" s="1028"/>
      <c r="M7" s="1028"/>
    </row>
    <row r="8" spans="1:13" ht="12.75" x14ac:dyDescent="0.2">
      <c r="A8" s="1553" t="s">
        <v>347</v>
      </c>
      <c r="B8" s="1550">
        <v>0</v>
      </c>
      <c r="C8" s="1550">
        <v>80</v>
      </c>
      <c r="D8" s="1550">
        <v>0</v>
      </c>
      <c r="E8" s="1550">
        <v>20</v>
      </c>
      <c r="F8" s="1028"/>
      <c r="G8" s="1028"/>
      <c r="H8" s="1028"/>
      <c r="I8" s="1551" t="s">
        <v>2070</v>
      </c>
      <c r="J8" s="1545" t="s">
        <v>242</v>
      </c>
      <c r="K8" s="1028">
        <v>2.5999999999999998E-5</v>
      </c>
      <c r="L8" s="1028"/>
      <c r="M8" s="1028"/>
    </row>
    <row r="9" spans="1:13" ht="12.75" x14ac:dyDescent="0.2">
      <c r="A9" s="1235"/>
      <c r="B9" s="1236"/>
      <c r="C9" s="1236"/>
      <c r="D9" s="1236"/>
      <c r="E9" s="1028"/>
      <c r="F9" s="1028"/>
      <c r="G9" s="1028"/>
      <c r="H9" s="1028"/>
      <c r="I9" s="1551" t="s">
        <v>2071</v>
      </c>
      <c r="J9" s="1545" t="s">
        <v>242</v>
      </c>
      <c r="K9" s="1028">
        <v>1.9999999999999999E-6</v>
      </c>
      <c r="L9" s="1028"/>
      <c r="M9" s="1028"/>
    </row>
    <row r="10" spans="1:13" ht="12.75" x14ac:dyDescent="0.2">
      <c r="A10" s="92" t="s">
        <v>2239</v>
      </c>
      <c r="B10" s="1028"/>
      <c r="C10" s="1237"/>
      <c r="D10" s="1237"/>
      <c r="E10" s="1028"/>
      <c r="F10" s="1028"/>
      <c r="G10" s="1028"/>
      <c r="H10" s="1028"/>
      <c r="I10" s="1551" t="s">
        <v>2072</v>
      </c>
      <c r="J10" s="1545" t="s">
        <v>242</v>
      </c>
      <c r="K10" s="1028">
        <v>6.0000000000000002E-6</v>
      </c>
      <c r="L10" s="1028"/>
      <c r="M10" s="1028"/>
    </row>
    <row r="11" spans="1:13" ht="12.75" x14ac:dyDescent="0.2">
      <c r="A11" s="92" t="s">
        <v>930</v>
      </c>
      <c r="B11" s="1028"/>
      <c r="C11" s="1028"/>
      <c r="D11" s="1028"/>
      <c r="E11" s="1028"/>
      <c r="F11" s="1028"/>
      <c r="G11" s="1028"/>
      <c r="H11" s="1028"/>
      <c r="I11" s="1551" t="s">
        <v>2073</v>
      </c>
      <c r="J11" s="1545" t="s">
        <v>242</v>
      </c>
      <c r="K11" s="1028">
        <v>6.9999999999999999E-4</v>
      </c>
      <c r="L11" s="1028"/>
      <c r="M11" s="1028"/>
    </row>
    <row r="12" spans="1:13" ht="12.75" x14ac:dyDescent="0.2">
      <c r="A12" s="1028"/>
      <c r="B12" s="1028"/>
      <c r="C12" s="1028"/>
      <c r="D12" s="1028"/>
      <c r="E12" s="1028"/>
      <c r="F12" s="1028"/>
      <c r="G12" s="1028"/>
      <c r="H12" s="1028"/>
      <c r="I12" s="1551" t="s">
        <v>2074</v>
      </c>
      <c r="J12" s="1545" t="s">
        <v>242</v>
      </c>
      <c r="K12" s="1028">
        <v>5.6939999999999996E-4</v>
      </c>
      <c r="L12" s="1028"/>
      <c r="M12" s="1028"/>
    </row>
    <row r="13" spans="1:13" ht="12.75" x14ac:dyDescent="0.2">
      <c r="A13" s="1028"/>
      <c r="B13" s="1028"/>
      <c r="C13" s="1028"/>
      <c r="D13" s="1028"/>
      <c r="E13" s="1028"/>
      <c r="F13" s="1028"/>
      <c r="G13" s="1028"/>
      <c r="H13" s="1028"/>
      <c r="I13" s="1551" t="s">
        <v>2075</v>
      </c>
      <c r="J13" s="1545" t="s">
        <v>242</v>
      </c>
      <c r="K13" s="1028">
        <v>1.3630000000000001E-4</v>
      </c>
      <c r="L13" s="1028"/>
      <c r="M13" s="1028"/>
    </row>
    <row r="14" spans="1:13" ht="12.75" x14ac:dyDescent="0.2">
      <c r="A14" s="1028"/>
      <c r="B14" s="1028"/>
      <c r="C14" s="1028"/>
      <c r="D14" s="1028"/>
      <c r="E14" s="1028"/>
      <c r="F14" s="1028"/>
      <c r="G14" s="1028"/>
      <c r="H14" s="1028"/>
      <c r="I14" s="1551" t="s">
        <v>2076</v>
      </c>
      <c r="J14" s="1545" t="s">
        <v>242</v>
      </c>
      <c r="K14" s="1028">
        <v>4.9299999999999999E-5</v>
      </c>
      <c r="L14" s="1028"/>
      <c r="M14" s="1028"/>
    </row>
    <row r="15" spans="1:13" ht="12.75" x14ac:dyDescent="0.2">
      <c r="A15" s="92"/>
      <c r="B15" s="1028"/>
      <c r="C15" s="1028"/>
      <c r="D15" s="1028"/>
      <c r="E15" s="1028"/>
      <c r="F15" s="1028"/>
      <c r="G15" s="1028"/>
      <c r="H15" s="1028"/>
      <c r="I15" s="1551" t="s">
        <v>516</v>
      </c>
      <c r="J15" s="1545" t="s">
        <v>242</v>
      </c>
      <c r="K15" s="1028">
        <v>1.351E-4</v>
      </c>
      <c r="L15" s="1028"/>
      <c r="M15" s="1028"/>
    </row>
    <row r="16" spans="1:13" ht="12.75" x14ac:dyDescent="0.2">
      <c r="A16" s="1028"/>
      <c r="B16" s="1028"/>
      <c r="C16" s="1028"/>
      <c r="D16" s="1028"/>
      <c r="E16" s="1028"/>
      <c r="F16" s="1028"/>
      <c r="G16" s="1028"/>
      <c r="H16" s="1028"/>
      <c r="I16" s="1551" t="s">
        <v>512</v>
      </c>
      <c r="J16" s="1545" t="s">
        <v>242</v>
      </c>
      <c r="K16" s="1028">
        <v>2.02E-5</v>
      </c>
      <c r="L16" s="1028"/>
      <c r="M16" s="1028"/>
    </row>
    <row r="17" spans="1:13" ht="12.75" x14ac:dyDescent="0.2">
      <c r="A17" s="1028"/>
      <c r="B17" s="1028"/>
      <c r="C17" s="1028"/>
      <c r="D17" s="1028"/>
      <c r="E17" s="1028"/>
      <c r="F17" s="1028"/>
      <c r="G17" s="1028"/>
      <c r="H17" s="1028"/>
      <c r="I17" s="1551" t="s">
        <v>519</v>
      </c>
      <c r="J17" s="1545" t="s">
        <v>242</v>
      </c>
      <c r="K17" s="1028">
        <v>3.9400000000000002E-5</v>
      </c>
      <c r="L17" s="1028"/>
      <c r="M17" s="1028"/>
    </row>
    <row r="18" spans="1:13" ht="12.75" x14ac:dyDescent="0.2">
      <c r="A18" s="1028"/>
      <c r="B18" s="1028"/>
      <c r="C18" s="1028"/>
      <c r="D18" s="1028"/>
      <c r="E18" s="1028"/>
      <c r="F18" s="1028"/>
      <c r="G18" s="1028"/>
      <c r="H18" s="1028"/>
      <c r="I18" s="1551" t="s">
        <v>360</v>
      </c>
      <c r="J18" s="1545" t="s">
        <v>242</v>
      </c>
      <c r="K18" s="1028">
        <v>4.5000000000000003E-5</v>
      </c>
      <c r="L18" s="1028"/>
      <c r="M18" s="1028"/>
    </row>
    <row r="19" spans="1:13" ht="12.75" x14ac:dyDescent="0.2">
      <c r="A19" s="1028"/>
      <c r="B19" s="1028"/>
      <c r="C19" s="1028"/>
      <c r="D19" s="1028"/>
      <c r="E19" s="1028"/>
      <c r="F19" s="1028"/>
      <c r="G19" s="1028"/>
      <c r="H19" s="1028"/>
      <c r="I19" s="1551" t="s">
        <v>528</v>
      </c>
      <c r="J19" s="1545" t="s">
        <v>242</v>
      </c>
      <c r="K19" s="1028">
        <v>1.2E-5</v>
      </c>
      <c r="L19" s="1028"/>
      <c r="M19" s="1028"/>
    </row>
    <row r="20" spans="1:13" ht="12.75" x14ac:dyDescent="0.2">
      <c r="A20" s="1028"/>
      <c r="B20" s="1028"/>
      <c r="C20" s="1028"/>
      <c r="D20" s="1028"/>
      <c r="E20" s="1028"/>
      <c r="F20" s="1028"/>
      <c r="G20" s="1028"/>
      <c r="H20" s="1028"/>
      <c r="I20" s="1551" t="s">
        <v>525</v>
      </c>
      <c r="J20" s="1545" t="s">
        <v>242</v>
      </c>
      <c r="K20" s="1028">
        <v>2.6699999999999998E-5</v>
      </c>
      <c r="L20" s="1028"/>
      <c r="M20" s="1028"/>
    </row>
    <row r="21" spans="1:13" ht="12.75" x14ac:dyDescent="0.2">
      <c r="A21" s="1028"/>
      <c r="B21" s="1028"/>
      <c r="C21" s="1028"/>
      <c r="D21" s="1028"/>
      <c r="E21" s="1028"/>
      <c r="F21" s="1028"/>
      <c r="G21" s="1028"/>
      <c r="H21" s="1028"/>
      <c r="I21" s="1551" t="s">
        <v>531</v>
      </c>
      <c r="J21" s="1545" t="s">
        <v>242</v>
      </c>
      <c r="K21" s="1028">
        <v>1.3900000000000001E-5</v>
      </c>
      <c r="L21" s="1028"/>
      <c r="M21" s="1028"/>
    </row>
    <row r="22" spans="1:13" ht="12.75" x14ac:dyDescent="0.2">
      <c r="A22" s="1028"/>
      <c r="B22" s="1028"/>
      <c r="C22" s="1028"/>
      <c r="D22" s="1028"/>
      <c r="E22" s="1028"/>
      <c r="F22" s="1028"/>
      <c r="G22" s="1028"/>
      <c r="H22" s="1028"/>
      <c r="I22" s="1551" t="s">
        <v>536</v>
      </c>
      <c r="J22" s="1545" t="s">
        <v>242</v>
      </c>
      <c r="K22" s="1028">
        <v>1.5299999999999999E-5</v>
      </c>
      <c r="L22" s="1028"/>
      <c r="M22" s="1028"/>
    </row>
    <row r="23" spans="1:13" ht="12.75" x14ac:dyDescent="0.2">
      <c r="A23" s="1028"/>
      <c r="B23" s="1028"/>
      <c r="C23" s="1028"/>
      <c r="D23" s="1028"/>
      <c r="E23" s="1028"/>
      <c r="F23" s="1028"/>
      <c r="G23" s="1028"/>
      <c r="H23" s="1028"/>
      <c r="I23" s="1551" t="s">
        <v>534</v>
      </c>
      <c r="J23" s="1545" t="s">
        <v>242</v>
      </c>
      <c r="K23" s="1028">
        <v>4.7599999999999998E-5</v>
      </c>
      <c r="L23" s="1028"/>
      <c r="M23" s="1028"/>
    </row>
    <row r="24" spans="1:13" ht="12.75" x14ac:dyDescent="0.2">
      <c r="A24" s="1028"/>
      <c r="B24" s="1028"/>
      <c r="C24" s="1028"/>
      <c r="D24" s="1028"/>
      <c r="E24" s="1028"/>
      <c r="F24" s="1028"/>
      <c r="G24" s="1028"/>
      <c r="H24" s="1028"/>
      <c r="I24" s="1551" t="s">
        <v>2077</v>
      </c>
      <c r="J24" s="1545" t="s">
        <v>242</v>
      </c>
      <c r="K24" s="1028">
        <v>8.1000000000000004E-6</v>
      </c>
      <c r="L24" s="1028"/>
      <c r="M24" s="1028"/>
    </row>
    <row r="25" spans="1:13" ht="12.75" x14ac:dyDescent="0.2">
      <c r="A25" s="1028"/>
      <c r="B25" s="1028"/>
      <c r="C25" s="1028"/>
      <c r="D25" s="1028"/>
      <c r="E25" s="1028"/>
      <c r="F25" s="1028"/>
      <c r="G25" s="1028"/>
      <c r="H25" s="1028"/>
      <c r="I25" s="1551" t="s">
        <v>522</v>
      </c>
      <c r="J25" s="1545" t="s">
        <v>242</v>
      </c>
      <c r="K25" s="1028">
        <v>2.2000000000000001E-4</v>
      </c>
      <c r="L25" s="1028"/>
      <c r="M25" s="1028"/>
    </row>
    <row r="26" spans="1:13" ht="12.75" x14ac:dyDescent="0.2">
      <c r="A26" s="1028"/>
      <c r="B26" s="1028"/>
      <c r="C26" s="1028"/>
      <c r="D26" s="1028"/>
      <c r="E26" s="1028"/>
      <c r="F26" s="1028"/>
      <c r="G26" s="1028"/>
      <c r="H26" s="1028"/>
      <c r="I26" s="1551" t="s">
        <v>2078</v>
      </c>
      <c r="J26" s="1545" t="s">
        <v>242</v>
      </c>
      <c r="K26" s="1028">
        <v>5.3000000000000001E-6</v>
      </c>
      <c r="L26" s="1028"/>
      <c r="M26" s="1028"/>
    </row>
    <row r="27" spans="1:13" ht="12.75" x14ac:dyDescent="0.2">
      <c r="A27" s="1028"/>
      <c r="B27" s="1028"/>
      <c r="C27" s="1028"/>
      <c r="D27" s="1028"/>
      <c r="E27" s="1028"/>
      <c r="F27" s="1028"/>
      <c r="G27" s="1028"/>
      <c r="H27" s="1028"/>
      <c r="I27" s="1551" t="s">
        <v>2079</v>
      </c>
      <c r="J27" s="1545" t="s">
        <v>242</v>
      </c>
      <c r="K27" s="1028">
        <v>3.8E-6</v>
      </c>
      <c r="L27" s="1028"/>
      <c r="M27" s="1028"/>
    </row>
    <row r="28" spans="1:13" ht="12.75" x14ac:dyDescent="0.2">
      <c r="A28" s="1028"/>
      <c r="B28" s="1028"/>
      <c r="C28" s="1028"/>
      <c r="D28" s="1028"/>
      <c r="E28" s="1028"/>
      <c r="F28" s="1028"/>
      <c r="G28" s="1028"/>
      <c r="H28" s="1028"/>
      <c r="I28" s="1551" t="s">
        <v>2080</v>
      </c>
      <c r="J28" s="1545" t="s">
        <v>242</v>
      </c>
      <c r="K28" s="1028">
        <v>8.9999999999999996E-7</v>
      </c>
      <c r="L28" s="1028"/>
      <c r="M28" s="1028"/>
    </row>
    <row r="29" spans="1:13" ht="12.75" x14ac:dyDescent="0.2">
      <c r="A29" s="1028"/>
      <c r="B29" s="1028"/>
      <c r="C29" s="1028"/>
      <c r="D29" s="1028"/>
      <c r="E29" s="1028"/>
      <c r="F29" s="1028"/>
      <c r="G29" s="1028"/>
      <c r="H29" s="1028"/>
      <c r="I29" s="1551" t="s">
        <v>2081</v>
      </c>
      <c r="J29" s="1545" t="s">
        <v>242</v>
      </c>
      <c r="K29" s="1028">
        <v>4.2899999999999999E-5</v>
      </c>
      <c r="L29" s="1028"/>
      <c r="M29" s="1028"/>
    </row>
    <row r="30" spans="1:13" ht="12.75" x14ac:dyDescent="0.2">
      <c r="A30" s="1028"/>
      <c r="B30" s="1028"/>
      <c r="C30" s="1028"/>
      <c r="D30" s="1028"/>
      <c r="E30" s="1028"/>
      <c r="F30" s="1028"/>
      <c r="G30" s="1028"/>
      <c r="H30" s="1028"/>
      <c r="I30" s="1551" t="s">
        <v>2082</v>
      </c>
      <c r="J30" s="1545" t="s">
        <v>242</v>
      </c>
      <c r="K30" s="1028">
        <v>8.8499999999999996E-5</v>
      </c>
      <c r="L30" s="1028"/>
      <c r="M30" s="1028"/>
    </row>
    <row r="31" spans="1:13" x14ac:dyDescent="0.2">
      <c r="A31" s="1028"/>
      <c r="B31" s="1028"/>
      <c r="C31" s="1028"/>
      <c r="D31" s="1028"/>
      <c r="E31" s="1028"/>
      <c r="F31" s="1028"/>
      <c r="G31" s="1028"/>
      <c r="H31" s="1028"/>
      <c r="I31" s="1028"/>
      <c r="J31" s="1028"/>
      <c r="K31" s="1028"/>
      <c r="L31" s="1028"/>
      <c r="M31" s="1028"/>
    </row>
    <row r="32" spans="1:13" ht="12.75" x14ac:dyDescent="0.2">
      <c r="A32" s="1028"/>
      <c r="B32" s="1028"/>
      <c r="C32" s="1028"/>
      <c r="D32" s="1028"/>
      <c r="E32" s="1028"/>
      <c r="F32" s="1028"/>
      <c r="G32" s="1028"/>
      <c r="H32" s="1028"/>
      <c r="I32" s="215" t="s">
        <v>169</v>
      </c>
      <c r="J32" s="1028"/>
      <c r="K32" s="1028"/>
      <c r="L32" s="1028"/>
      <c r="M32" s="1028"/>
    </row>
    <row r="33" spans="1:13" ht="12.75" x14ac:dyDescent="0.2">
      <c r="A33" s="1028"/>
      <c r="B33" s="1028"/>
      <c r="C33" s="1028"/>
      <c r="D33" s="1028"/>
      <c r="E33" s="1028"/>
      <c r="F33" s="1028"/>
      <c r="G33" s="1028"/>
      <c r="H33" s="1028"/>
      <c r="I33" s="215" t="s">
        <v>2056</v>
      </c>
      <c r="J33" s="1028"/>
      <c r="K33" s="1028"/>
      <c r="L33" s="1028"/>
      <c r="M33" s="1028"/>
    </row>
    <row r="34" spans="1:13" ht="12.75" x14ac:dyDescent="0.2">
      <c r="A34" s="1028"/>
      <c r="B34" s="1028"/>
      <c r="C34" s="1028"/>
      <c r="D34" s="1028"/>
      <c r="E34" s="1028"/>
      <c r="F34" s="1028"/>
      <c r="G34" s="1028"/>
      <c r="H34" s="1028"/>
      <c r="I34" s="1145" t="s">
        <v>2060</v>
      </c>
      <c r="J34" s="1028"/>
      <c r="K34" s="1028"/>
      <c r="L34" s="1028"/>
      <c r="M34" s="1028"/>
    </row>
    <row r="35" spans="1:13" ht="12.75" x14ac:dyDescent="0.2">
      <c r="A35" s="1028"/>
      <c r="B35" s="1028"/>
      <c r="C35" s="1028"/>
      <c r="D35" s="1028"/>
      <c r="E35" s="1028"/>
      <c r="F35" s="1028"/>
      <c r="G35" s="1028"/>
      <c r="H35" s="1028"/>
      <c r="I35" s="1024" t="s">
        <v>263</v>
      </c>
      <c r="J35" s="1028"/>
      <c r="K35" s="1028"/>
      <c r="L35" s="1028"/>
      <c r="M35" s="1028"/>
    </row>
    <row r="36" spans="1:13" x14ac:dyDescent="0.2">
      <c r="A36" s="1028"/>
      <c r="B36" s="1028"/>
      <c r="C36" s="1028"/>
      <c r="D36" s="1028"/>
      <c r="E36" s="1028"/>
      <c r="F36" s="1028"/>
      <c r="G36" s="1028"/>
      <c r="H36" s="1028"/>
      <c r="I36" s="1028"/>
      <c r="J36" s="1028"/>
      <c r="K36" s="1028"/>
      <c r="L36" s="1028"/>
      <c r="M36" s="1028"/>
    </row>
    <row r="37" spans="1:13" x14ac:dyDescent="0.2">
      <c r="A37" s="1028"/>
      <c r="B37" s="1028"/>
      <c r="C37" s="1028"/>
      <c r="D37" s="1028"/>
      <c r="E37" s="1028"/>
      <c r="F37" s="1028"/>
      <c r="G37" s="1028"/>
      <c r="H37" s="1028"/>
      <c r="I37" s="1028"/>
      <c r="J37" s="1028"/>
      <c r="K37" s="1028"/>
      <c r="L37" s="1028"/>
      <c r="M37" s="1028"/>
    </row>
    <row r="38" spans="1:13" x14ac:dyDescent="0.2">
      <c r="A38" s="1028"/>
      <c r="B38" s="1028"/>
      <c r="C38" s="1028"/>
      <c r="D38" s="1028"/>
      <c r="E38" s="1028"/>
      <c r="F38" s="1028"/>
      <c r="G38" s="1028"/>
      <c r="H38" s="1028"/>
      <c r="I38" s="1028"/>
      <c r="J38" s="1028"/>
      <c r="K38" s="1028"/>
      <c r="L38" s="1028"/>
      <c r="M38" s="1028"/>
    </row>
    <row r="39" spans="1:13" x14ac:dyDescent="0.2">
      <c r="A39" s="1028"/>
      <c r="B39" s="1028"/>
      <c r="C39" s="1028"/>
      <c r="D39" s="1028"/>
      <c r="E39" s="1028"/>
      <c r="F39" s="1028"/>
      <c r="G39" s="1028"/>
      <c r="H39" s="1028"/>
      <c r="I39" s="1028"/>
      <c r="J39" s="1028"/>
      <c r="K39" s="1028"/>
      <c r="L39" s="1028"/>
      <c r="M39" s="1028"/>
    </row>
    <row r="40" spans="1:13" x14ac:dyDescent="0.2">
      <c r="A40" s="1028"/>
      <c r="B40" s="1028"/>
      <c r="C40" s="1028"/>
      <c r="D40" s="1028"/>
      <c r="E40" s="1028"/>
      <c r="F40" s="1028"/>
      <c r="G40" s="1028"/>
      <c r="H40" s="1028"/>
      <c r="I40" s="1028"/>
      <c r="J40" s="1028"/>
      <c r="K40" s="1028"/>
      <c r="L40" s="1028"/>
      <c r="M40" s="1028"/>
    </row>
    <row r="41" spans="1:13" x14ac:dyDescent="0.2">
      <c r="A41" s="1028"/>
      <c r="B41" s="1028"/>
      <c r="C41" s="1028"/>
      <c r="D41" s="1028"/>
      <c r="E41" s="1028"/>
      <c r="F41" s="1028"/>
      <c r="G41" s="1028"/>
      <c r="H41" s="1028"/>
      <c r="I41" s="1028"/>
      <c r="J41" s="1028"/>
      <c r="K41" s="1028"/>
      <c r="L41" s="1028"/>
      <c r="M41" s="1028"/>
    </row>
    <row r="42" spans="1:13" x14ac:dyDescent="0.2">
      <c r="A42" s="1028"/>
      <c r="B42" s="1028"/>
      <c r="C42" s="1028"/>
      <c r="D42" s="1028"/>
      <c r="E42" s="1028"/>
      <c r="F42" s="1028"/>
      <c r="G42" s="1028"/>
      <c r="H42" s="1028"/>
      <c r="I42" s="1028"/>
      <c r="J42" s="1028"/>
      <c r="K42" s="1028"/>
      <c r="L42" s="1028"/>
      <c r="M42" s="1028"/>
    </row>
    <row r="43" spans="1:13" x14ac:dyDescent="0.2">
      <c r="A43" s="1028"/>
      <c r="B43" s="1028"/>
      <c r="C43" s="1028"/>
      <c r="D43" s="1028"/>
      <c r="E43" s="1028"/>
      <c r="F43" s="1028"/>
      <c r="G43" s="1028"/>
      <c r="H43" s="1028"/>
      <c r="I43" s="1028"/>
      <c r="J43" s="1028"/>
      <c r="K43" s="1028"/>
      <c r="L43" s="1028"/>
      <c r="M43" s="1028"/>
    </row>
    <row r="44" spans="1:13" x14ac:dyDescent="0.2">
      <c r="A44" s="1028"/>
      <c r="B44" s="1028"/>
      <c r="C44" s="1028"/>
      <c r="D44" s="1028"/>
      <c r="E44" s="1028"/>
      <c r="F44" s="1028"/>
      <c r="G44" s="1028"/>
      <c r="H44" s="1028"/>
      <c r="I44" s="1028"/>
      <c r="J44" s="1028"/>
      <c r="K44" s="1028"/>
      <c r="L44" s="1028"/>
      <c r="M44" s="1028"/>
    </row>
    <row r="45" spans="1:13" x14ac:dyDescent="0.2">
      <c r="A45" s="1028"/>
      <c r="B45" s="1028"/>
      <c r="C45" s="1028"/>
      <c r="D45" s="1028"/>
      <c r="E45" s="1028"/>
      <c r="F45" s="1028"/>
      <c r="G45" s="1028"/>
      <c r="H45" s="1028"/>
      <c r="I45" s="1028"/>
      <c r="J45" s="1028"/>
      <c r="K45" s="1028"/>
      <c r="L45" s="1028"/>
      <c r="M45" s="1028"/>
    </row>
    <row r="46" spans="1:13" x14ac:dyDescent="0.2">
      <c r="A46" s="1028"/>
      <c r="B46" s="1028"/>
      <c r="C46" s="1028"/>
      <c r="D46" s="1028"/>
      <c r="E46" s="1028"/>
      <c r="F46" s="1028"/>
      <c r="G46" s="1028"/>
      <c r="H46" s="1028"/>
      <c r="I46" s="1028"/>
      <c r="J46" s="1028"/>
      <c r="K46" s="1028"/>
      <c r="L46" s="1028"/>
      <c r="M46" s="1028"/>
    </row>
  </sheetData>
  <mergeCells count="2">
    <mergeCell ref="B3:D3"/>
    <mergeCell ref="A1:B1"/>
  </mergeCells>
  <hyperlinks>
    <hyperlink ref="A1" location="Contents!A1" display="To table of contents" xr:uid="{00000000-0004-0000-1200-000001000000}"/>
    <hyperlink ref="I35" r:id="rId1" xr:uid="{E78CE4A7-BBEE-4A82-AF9F-E284900B2C2A}"/>
    <hyperlink ref="I34" r:id="rId2" xr:uid="{195612E9-14D9-4E8A-B0E0-3FD2993CDD77}"/>
  </hyperlinks>
  <pageMargins left="0.6" right="0.6" top="0.75" bottom="1" header="0.51" footer="0.5"/>
  <pageSetup paperSize="9" scale="47" orientation="portrait" r:id="rId3"/>
  <headerFooter alignWithMargins="0"/>
  <customProperties>
    <customPr name="EpmWorksheetKeyString_GUID" r:id="rId4"/>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tabColor theme="4" tint="0.79998168889431442"/>
  </sheetPr>
  <dimension ref="A1:F195"/>
  <sheetViews>
    <sheetView zoomScale="70" zoomScaleNormal="70" workbookViewId="0">
      <selection activeCell="L25" sqref="L25"/>
    </sheetView>
  </sheetViews>
  <sheetFormatPr defaultColWidth="7.1640625" defaultRowHeight="12.75" x14ac:dyDescent="0.2"/>
  <cols>
    <col min="1" max="1" width="47" style="91" customWidth="1"/>
    <col min="2" max="5" width="20.83203125" style="91" customWidth="1"/>
    <col min="6" max="6" width="9.33203125" style="91" customWidth="1"/>
    <col min="7" max="16384" width="7.1640625" style="91"/>
  </cols>
  <sheetData>
    <row r="1" spans="1:5" ht="30" customHeight="1" x14ac:dyDescent="0.2">
      <c r="A1" s="1744" t="s">
        <v>2</v>
      </c>
      <c r="B1" s="1744"/>
    </row>
    <row r="2" spans="1:5" ht="20.25" x14ac:dyDescent="0.3">
      <c r="A2" s="359" t="s">
        <v>1532</v>
      </c>
      <c r="C2" s="216"/>
    </row>
    <row r="3" spans="1:5" ht="16.5" customHeight="1" x14ac:dyDescent="0.25">
      <c r="A3" s="217" t="s">
        <v>332</v>
      </c>
      <c r="B3" s="218" t="s">
        <v>394</v>
      </c>
      <c r="C3" s="219"/>
      <c r="D3" s="220"/>
      <c r="E3" s="221" t="s">
        <v>395</v>
      </c>
    </row>
    <row r="4" spans="1:5" ht="14.25" customHeight="1" x14ac:dyDescent="0.25">
      <c r="A4" s="211"/>
      <c r="B4" s="222" t="s">
        <v>105</v>
      </c>
      <c r="C4" s="223" t="s">
        <v>150</v>
      </c>
      <c r="D4" s="222" t="s">
        <v>14</v>
      </c>
      <c r="E4" s="224" t="s">
        <v>396</v>
      </c>
    </row>
    <row r="5" spans="1:5" x14ac:dyDescent="0.2">
      <c r="A5" s="211"/>
      <c r="B5" s="225" t="s">
        <v>397</v>
      </c>
      <c r="C5" s="226" t="s">
        <v>398</v>
      </c>
      <c r="D5" s="225"/>
      <c r="E5" s="208" t="s">
        <v>399</v>
      </c>
    </row>
    <row r="6" spans="1:5" x14ac:dyDescent="0.2">
      <c r="A6" s="211"/>
      <c r="B6" s="227" t="s">
        <v>400</v>
      </c>
      <c r="C6" s="228"/>
      <c r="D6" s="227"/>
      <c r="E6" s="229"/>
    </row>
    <row r="7" spans="1:5" ht="18.75" customHeight="1" x14ac:dyDescent="0.2">
      <c r="A7" s="94"/>
      <c r="B7" s="360" t="s">
        <v>401</v>
      </c>
      <c r="C7" s="206"/>
      <c r="D7" s="206"/>
      <c r="E7" s="209"/>
    </row>
    <row r="8" spans="1:5" ht="21" customHeight="1" x14ac:dyDescent="0.2">
      <c r="A8" s="213" t="s">
        <v>402</v>
      </c>
      <c r="B8" s="230">
        <v>0.05</v>
      </c>
      <c r="C8" s="231">
        <v>0.04</v>
      </c>
      <c r="D8" s="231">
        <v>0.20300000000000001</v>
      </c>
      <c r="E8" s="210"/>
    </row>
    <row r="9" spans="1:5" x14ac:dyDescent="0.2">
      <c r="A9" s="213" t="s">
        <v>403</v>
      </c>
      <c r="B9" s="232">
        <v>1.2999999999999999E-2</v>
      </c>
      <c r="C9" s="233">
        <v>0.01</v>
      </c>
      <c r="D9" s="233">
        <v>0</v>
      </c>
      <c r="E9" s="107"/>
    </row>
    <row r="10" spans="1:5" x14ac:dyDescent="0.2">
      <c r="A10" s="213" t="s">
        <v>404</v>
      </c>
      <c r="B10" s="232">
        <v>1E-3</v>
      </c>
      <c r="C10" s="233">
        <v>0.01</v>
      </c>
      <c r="D10" s="233">
        <v>0</v>
      </c>
      <c r="E10" s="234">
        <v>0.01</v>
      </c>
    </row>
    <row r="11" spans="1:5" x14ac:dyDescent="0.2">
      <c r="A11" s="213" t="s">
        <v>405</v>
      </c>
      <c r="B11" s="232">
        <v>2.9000000000000001E-2</v>
      </c>
      <c r="C11" s="233">
        <v>1.9E-2</v>
      </c>
      <c r="D11" s="233">
        <v>0</v>
      </c>
      <c r="E11" s="234">
        <v>1.9E-2</v>
      </c>
    </row>
    <row r="12" spans="1:5" x14ac:dyDescent="0.2">
      <c r="A12" s="213" t="s">
        <v>406</v>
      </c>
      <c r="B12" s="232">
        <v>1.0999999999999999E-2</v>
      </c>
      <c r="C12" s="233">
        <v>0</v>
      </c>
      <c r="D12" s="233">
        <v>0</v>
      </c>
      <c r="E12" s="234">
        <v>0</v>
      </c>
    </row>
    <row r="13" spans="1:5" x14ac:dyDescent="0.2">
      <c r="A13" s="213" t="s">
        <v>407</v>
      </c>
      <c r="B13" s="232">
        <v>0.02</v>
      </c>
      <c r="C13" s="233">
        <v>1.9E-2</v>
      </c>
      <c r="D13" s="233">
        <v>0</v>
      </c>
      <c r="E13" s="234">
        <v>1.9E-2</v>
      </c>
    </row>
    <row r="14" spans="1:5" x14ac:dyDescent="0.2">
      <c r="A14" s="213"/>
      <c r="B14" s="211"/>
      <c r="C14" s="207"/>
      <c r="D14" s="207"/>
      <c r="E14" s="107"/>
    </row>
    <row r="15" spans="1:5" x14ac:dyDescent="0.2">
      <c r="A15" s="213" t="s">
        <v>408</v>
      </c>
      <c r="B15" s="232">
        <v>4.1000000000000002E-2</v>
      </c>
      <c r="C15" s="233">
        <v>0</v>
      </c>
      <c r="D15" s="233">
        <v>0</v>
      </c>
      <c r="E15" s="234">
        <v>0</v>
      </c>
    </row>
    <row r="16" spans="1:5" x14ac:dyDescent="0.2">
      <c r="A16" s="213" t="s">
        <v>409</v>
      </c>
      <c r="B16" s="232">
        <v>6.7000000000000004E-2</v>
      </c>
      <c r="C16" s="233">
        <v>0</v>
      </c>
      <c r="D16" s="233">
        <v>0</v>
      </c>
      <c r="E16" s="234">
        <v>0</v>
      </c>
    </row>
    <row r="17" spans="1:5" x14ac:dyDescent="0.2">
      <c r="A17" s="213" t="s">
        <v>410</v>
      </c>
      <c r="B17" s="232">
        <v>4.3999999999999997E-2</v>
      </c>
      <c r="C17" s="233">
        <v>0</v>
      </c>
      <c r="D17" s="233">
        <v>0</v>
      </c>
      <c r="E17" s="234">
        <v>0</v>
      </c>
    </row>
    <row r="18" spans="1:5" x14ac:dyDescent="0.2">
      <c r="A18" s="213" t="s">
        <v>411</v>
      </c>
      <c r="B18" s="232">
        <v>7.4999999999999997E-2</v>
      </c>
      <c r="C18" s="233">
        <v>0</v>
      </c>
      <c r="D18" s="233">
        <v>0</v>
      </c>
      <c r="E18" s="107"/>
    </row>
    <row r="19" spans="1:5" x14ac:dyDescent="0.2">
      <c r="A19" s="213" t="s">
        <v>412</v>
      </c>
      <c r="B19" s="232">
        <v>2.1999999999999999E-2</v>
      </c>
      <c r="C19" s="233">
        <v>0</v>
      </c>
      <c r="D19" s="233">
        <v>0</v>
      </c>
      <c r="E19" s="107"/>
    </row>
    <row r="20" spans="1:5" x14ac:dyDescent="0.2">
      <c r="A20" s="213" t="s">
        <v>413</v>
      </c>
      <c r="B20" s="232">
        <v>8.9999999999999993E-3</v>
      </c>
      <c r="C20" s="233">
        <v>0.28799999999999998</v>
      </c>
      <c r="D20" s="233">
        <v>0</v>
      </c>
      <c r="E20" s="107"/>
    </row>
    <row r="21" spans="1:5" x14ac:dyDescent="0.2">
      <c r="A21" s="213" t="s">
        <v>414</v>
      </c>
      <c r="B21" s="232">
        <v>6.8000000000000005E-2</v>
      </c>
      <c r="C21" s="233">
        <v>0.115</v>
      </c>
      <c r="D21" s="233">
        <v>0</v>
      </c>
      <c r="E21" s="107"/>
    </row>
    <row r="22" spans="1:5" x14ac:dyDescent="0.2">
      <c r="A22" s="213" t="s">
        <v>415</v>
      </c>
      <c r="B22" s="232">
        <v>4.2999999999999997E-2</v>
      </c>
      <c r="C22" s="233">
        <v>3.7999999999999999E-2</v>
      </c>
      <c r="D22" s="233">
        <v>0</v>
      </c>
      <c r="E22" s="107"/>
    </row>
    <row r="23" spans="1:5" x14ac:dyDescent="0.2">
      <c r="A23" s="213" t="s">
        <v>416</v>
      </c>
      <c r="B23" s="232">
        <v>3.5999999999999997E-2</v>
      </c>
      <c r="C23" s="233">
        <v>2.9000000000000001E-2</v>
      </c>
      <c r="D23" s="233">
        <v>0</v>
      </c>
      <c r="E23" s="107"/>
    </row>
    <row r="24" spans="1:5" x14ac:dyDescent="0.2">
      <c r="A24" s="213" t="s">
        <v>417</v>
      </c>
      <c r="B24" s="232">
        <v>2E-3</v>
      </c>
      <c r="C24" s="233">
        <v>0</v>
      </c>
      <c r="D24" s="233">
        <v>0</v>
      </c>
      <c r="E24" s="107"/>
    </row>
    <row r="25" spans="1:5" x14ac:dyDescent="0.2">
      <c r="A25" s="213" t="s">
        <v>418</v>
      </c>
      <c r="B25" s="232">
        <v>3.0000000000000001E-3</v>
      </c>
      <c r="C25" s="233">
        <v>0</v>
      </c>
      <c r="D25" s="233">
        <v>0</v>
      </c>
      <c r="E25" s="107"/>
    </row>
    <row r="26" spans="1:5" x14ac:dyDescent="0.2">
      <c r="A26" s="213" t="s">
        <v>419</v>
      </c>
      <c r="B26" s="232">
        <v>1.6E-2</v>
      </c>
      <c r="C26" s="233">
        <v>6.0000000000000001E-3</v>
      </c>
      <c r="D26" s="233">
        <v>0</v>
      </c>
      <c r="E26" s="234">
        <v>6.0000000000000001E-3</v>
      </c>
    </row>
    <row r="27" spans="1:5" x14ac:dyDescent="0.2">
      <c r="A27" s="213"/>
      <c r="B27" s="211"/>
      <c r="C27" s="207"/>
      <c r="D27" s="207"/>
      <c r="E27" s="107"/>
    </row>
    <row r="28" spans="1:5" x14ac:dyDescent="0.2">
      <c r="A28" s="213" t="s">
        <v>420</v>
      </c>
      <c r="B28" s="232">
        <v>8.0000000000000002E-3</v>
      </c>
      <c r="C28" s="233">
        <v>6.0000000000000001E-3</v>
      </c>
      <c r="D28" s="233">
        <v>0</v>
      </c>
      <c r="E28" s="107"/>
    </row>
    <row r="29" spans="1:5" x14ac:dyDescent="0.2">
      <c r="A29" s="213" t="s">
        <v>421</v>
      </c>
      <c r="B29" s="232">
        <v>6.0000000000000001E-3</v>
      </c>
      <c r="C29" s="233">
        <v>6.0000000000000001E-3</v>
      </c>
      <c r="D29" s="233">
        <v>0</v>
      </c>
      <c r="E29" s="234">
        <v>6.0000000000000001E-3</v>
      </c>
    </row>
    <row r="30" spans="1:5" x14ac:dyDescent="0.2">
      <c r="A30" s="213" t="s">
        <v>422</v>
      </c>
      <c r="B30" s="232">
        <v>7.0000000000000001E-3</v>
      </c>
      <c r="C30" s="233">
        <v>5.0000000000000001E-3</v>
      </c>
      <c r="D30" s="233">
        <v>0</v>
      </c>
      <c r="E30" s="234">
        <v>5.0000000000000001E-3</v>
      </c>
    </row>
    <row r="31" spans="1:5" x14ac:dyDescent="0.2">
      <c r="A31" s="213" t="s">
        <v>423</v>
      </c>
      <c r="B31" s="232">
        <v>0.01</v>
      </c>
      <c r="C31" s="233">
        <v>5.0000000000000001E-3</v>
      </c>
      <c r="D31" s="233">
        <v>0</v>
      </c>
      <c r="E31" s="234">
        <v>5.0000000000000001E-3</v>
      </c>
    </row>
    <row r="32" spans="1:5" x14ac:dyDescent="0.2">
      <c r="A32" s="213" t="s">
        <v>424</v>
      </c>
      <c r="B32" s="232">
        <v>6.0000000000000001E-3</v>
      </c>
      <c r="C32" s="233">
        <v>0</v>
      </c>
      <c r="D32" s="233">
        <v>0</v>
      </c>
      <c r="E32" s="234">
        <v>0</v>
      </c>
    </row>
    <row r="33" spans="1:5" x14ac:dyDescent="0.2">
      <c r="A33" s="213" t="s">
        <v>425</v>
      </c>
      <c r="B33" s="232">
        <v>6.0000000000000001E-3</v>
      </c>
      <c r="C33" s="233">
        <v>0</v>
      </c>
      <c r="D33" s="233">
        <v>0</v>
      </c>
      <c r="E33" s="234">
        <v>0</v>
      </c>
    </row>
    <row r="34" spans="1:5" x14ac:dyDescent="0.2">
      <c r="A34" s="213" t="s">
        <v>426</v>
      </c>
      <c r="B34" s="232">
        <v>3.0000000000000001E-3</v>
      </c>
      <c r="C34" s="233">
        <v>1.9E-2</v>
      </c>
      <c r="D34" s="233">
        <v>0</v>
      </c>
      <c r="E34" s="234">
        <v>1.9E-2</v>
      </c>
    </row>
    <row r="35" spans="1:5" x14ac:dyDescent="0.2">
      <c r="A35" s="213" t="s">
        <v>427</v>
      </c>
      <c r="B35" s="232">
        <v>4.2999999999999997E-2</v>
      </c>
      <c r="C35" s="233">
        <v>1.9E-2</v>
      </c>
      <c r="D35" s="233">
        <v>0.03</v>
      </c>
      <c r="E35" s="234">
        <v>1.9E-2</v>
      </c>
    </row>
    <row r="36" spans="1:5" x14ac:dyDescent="0.2">
      <c r="A36" s="213" t="s">
        <v>428</v>
      </c>
      <c r="B36" s="232">
        <v>0.114</v>
      </c>
      <c r="C36" s="233">
        <v>1.4E-2</v>
      </c>
      <c r="D36" s="233">
        <v>0</v>
      </c>
      <c r="E36" s="234">
        <v>1.4E-2</v>
      </c>
    </row>
    <row r="37" spans="1:5" x14ac:dyDescent="0.2">
      <c r="A37" s="213" t="s">
        <v>429</v>
      </c>
      <c r="B37" s="232">
        <v>2.4E-2</v>
      </c>
      <c r="C37" s="233">
        <v>5.0000000000000001E-3</v>
      </c>
      <c r="D37" s="233">
        <v>0</v>
      </c>
      <c r="E37" s="107"/>
    </row>
    <row r="38" spans="1:5" x14ac:dyDescent="0.2">
      <c r="A38" s="213" t="s">
        <v>430</v>
      </c>
      <c r="B38" s="232">
        <v>5.2999999999999999E-2</v>
      </c>
      <c r="C38" s="233">
        <v>1.4E-2</v>
      </c>
      <c r="D38" s="233">
        <v>0</v>
      </c>
      <c r="E38" s="234">
        <v>1.4E-2</v>
      </c>
    </row>
    <row r="39" spans="1:5" x14ac:dyDescent="0.2">
      <c r="A39" s="213" t="s">
        <v>431</v>
      </c>
      <c r="B39" s="232">
        <v>0.02</v>
      </c>
      <c r="C39" s="233">
        <v>5.0000000000000001E-3</v>
      </c>
      <c r="D39" s="233">
        <v>0</v>
      </c>
      <c r="E39" s="107"/>
    </row>
    <row r="40" spans="1:5" x14ac:dyDescent="0.2">
      <c r="A40" s="213"/>
      <c r="B40" s="211"/>
      <c r="C40" s="207"/>
      <c r="D40" s="207"/>
      <c r="E40" s="107"/>
    </row>
    <row r="41" spans="1:5" x14ac:dyDescent="0.2">
      <c r="A41" s="213" t="s">
        <v>432</v>
      </c>
      <c r="B41" s="232">
        <v>7.0000000000000001E-3</v>
      </c>
      <c r="C41" s="233">
        <v>0</v>
      </c>
      <c r="D41" s="233">
        <v>0</v>
      </c>
      <c r="E41" s="107"/>
    </row>
    <row r="42" spans="1:5" x14ac:dyDescent="0.2">
      <c r="A42" s="213" t="s">
        <v>433</v>
      </c>
      <c r="B42" s="232">
        <v>5.0000000000000001E-3</v>
      </c>
      <c r="C42" s="233">
        <v>0</v>
      </c>
      <c r="D42" s="233">
        <v>0</v>
      </c>
      <c r="E42" s="107"/>
    </row>
    <row r="43" spans="1:5" x14ac:dyDescent="0.2">
      <c r="A43" s="213" t="s">
        <v>434</v>
      </c>
      <c r="B43" s="232">
        <v>2.5000000000000001E-2</v>
      </c>
      <c r="C43" s="233">
        <v>0</v>
      </c>
      <c r="D43" s="233">
        <v>0</v>
      </c>
      <c r="E43" s="107"/>
    </row>
    <row r="44" spans="1:5" x14ac:dyDescent="0.2">
      <c r="A44" s="213" t="s">
        <v>435</v>
      </c>
      <c r="B44" s="232">
        <v>8.0000000000000002E-3</v>
      </c>
      <c r="C44" s="233">
        <v>0</v>
      </c>
      <c r="D44" s="233">
        <v>0</v>
      </c>
      <c r="E44" s="107"/>
    </row>
    <row r="45" spans="1:5" x14ac:dyDescent="0.2">
      <c r="A45" s="213" t="s">
        <v>436</v>
      </c>
      <c r="B45" s="232">
        <v>3.5999999999999997E-2</v>
      </c>
      <c r="C45" s="233">
        <v>0</v>
      </c>
      <c r="D45" s="233">
        <v>0</v>
      </c>
      <c r="E45" s="107"/>
    </row>
    <row r="46" spans="1:5" x14ac:dyDescent="0.2">
      <c r="A46" s="213" t="s">
        <v>437</v>
      </c>
      <c r="B46" s="232">
        <v>4.2999999999999997E-2</v>
      </c>
      <c r="C46" s="233">
        <v>0.192</v>
      </c>
      <c r="D46" s="233">
        <v>0</v>
      </c>
      <c r="E46" s="107"/>
    </row>
    <row r="47" spans="1:5" x14ac:dyDescent="0.2">
      <c r="A47" s="213" t="s">
        <v>438</v>
      </c>
      <c r="B47" s="232">
        <v>1.6E-2</v>
      </c>
      <c r="C47" s="233">
        <v>5.8000000000000003E-2</v>
      </c>
      <c r="D47" s="233">
        <v>0</v>
      </c>
      <c r="E47" s="107"/>
    </row>
    <row r="48" spans="1:5" x14ac:dyDescent="0.2">
      <c r="A48" s="213" t="s">
        <v>439</v>
      </c>
      <c r="B48" s="232">
        <v>3.0000000000000001E-3</v>
      </c>
      <c r="C48" s="233">
        <v>1.9E-2</v>
      </c>
      <c r="D48" s="233">
        <v>0</v>
      </c>
      <c r="E48" s="107"/>
    </row>
    <row r="49" spans="1:6" x14ac:dyDescent="0.2">
      <c r="A49" s="213" t="s">
        <v>440</v>
      </c>
      <c r="B49" s="232">
        <v>3.0000000000000001E-3</v>
      </c>
      <c r="C49" s="233">
        <v>1.4E-2</v>
      </c>
      <c r="D49" s="233">
        <v>0</v>
      </c>
      <c r="E49" s="107"/>
    </row>
    <row r="50" spans="1:6" x14ac:dyDescent="0.2">
      <c r="A50" s="213" t="s">
        <v>441</v>
      </c>
      <c r="B50" s="232">
        <v>2E-3</v>
      </c>
      <c r="C50" s="233">
        <v>1.4E-2</v>
      </c>
      <c r="D50" s="233">
        <v>0</v>
      </c>
      <c r="E50" s="107"/>
    </row>
    <row r="51" spans="1:6" x14ac:dyDescent="0.2">
      <c r="A51" s="213"/>
      <c r="B51" s="211"/>
      <c r="C51" s="207"/>
      <c r="D51" s="207"/>
      <c r="E51" s="107"/>
    </row>
    <row r="52" spans="1:6" x14ac:dyDescent="0.2">
      <c r="A52" s="213" t="s">
        <v>442</v>
      </c>
      <c r="B52" s="232">
        <v>0</v>
      </c>
      <c r="C52" s="233">
        <v>0.01</v>
      </c>
      <c r="D52" s="233">
        <v>0</v>
      </c>
      <c r="E52" s="107"/>
    </row>
    <row r="53" spans="1:6" x14ac:dyDescent="0.2">
      <c r="A53" s="213" t="s">
        <v>443</v>
      </c>
      <c r="B53" s="232">
        <v>3.0000000000000001E-3</v>
      </c>
      <c r="C53" s="233">
        <v>5.0000000000000001E-3</v>
      </c>
      <c r="D53" s="233">
        <v>0</v>
      </c>
      <c r="E53" s="107"/>
    </row>
    <row r="54" spans="1:6" x14ac:dyDescent="0.2">
      <c r="A54" s="235" t="s">
        <v>444</v>
      </c>
      <c r="B54" s="236">
        <v>1E-3</v>
      </c>
      <c r="C54" s="237">
        <v>1.4E-2</v>
      </c>
      <c r="D54" s="237">
        <v>0</v>
      </c>
      <c r="E54" s="238"/>
    </row>
    <row r="57" spans="1:6" ht="20.25" x14ac:dyDescent="0.3">
      <c r="A57" s="359" t="s">
        <v>1533</v>
      </c>
      <c r="C57" s="216"/>
      <c r="F57"/>
    </row>
    <row r="58" spans="1:6" ht="15" x14ac:dyDescent="0.25">
      <c r="A58" s="217" t="s">
        <v>332</v>
      </c>
      <c r="B58" s="222" t="s">
        <v>105</v>
      </c>
      <c r="C58" s="239" t="s">
        <v>150</v>
      </c>
      <c r="D58" s="240" t="s">
        <v>150</v>
      </c>
      <c r="E58" s="241"/>
    </row>
    <row r="59" spans="1:6" x14ac:dyDescent="0.2">
      <c r="A59" s="211"/>
      <c r="B59" s="225" t="s">
        <v>445</v>
      </c>
      <c r="C59" s="225" t="s">
        <v>300</v>
      </c>
      <c r="D59" s="242" t="s">
        <v>301</v>
      </c>
      <c r="E59" s="211"/>
    </row>
    <row r="60" spans="1:6" x14ac:dyDescent="0.2">
      <c r="A60" s="211"/>
      <c r="B60" s="227" t="s">
        <v>400</v>
      </c>
      <c r="C60" s="227" t="s">
        <v>446</v>
      </c>
      <c r="D60" s="227" t="s">
        <v>446</v>
      </c>
      <c r="E60" s="211"/>
    </row>
    <row r="61" spans="1:6" ht="18.75" customHeight="1" x14ac:dyDescent="0.2">
      <c r="A61" s="94"/>
      <c r="B61" s="243" t="s">
        <v>447</v>
      </c>
      <c r="C61" s="244"/>
      <c r="D61" s="245"/>
      <c r="E61" s="211"/>
    </row>
    <row r="62" spans="1:6" ht="18.75" customHeight="1" x14ac:dyDescent="0.2">
      <c r="A62" s="246" t="s">
        <v>439</v>
      </c>
      <c r="B62" s="247">
        <v>6.0000000000000001E-3</v>
      </c>
      <c r="C62" s="247">
        <v>7.4999999999999997E-2</v>
      </c>
      <c r="D62" s="248">
        <v>6.0999999999999999E-2</v>
      </c>
      <c r="E62" s="249"/>
    </row>
    <row r="63" spans="1:6" x14ac:dyDescent="0.2">
      <c r="A63" s="246" t="s">
        <v>448</v>
      </c>
      <c r="B63" s="250">
        <v>1E-3</v>
      </c>
      <c r="C63" s="250">
        <v>7.0000000000000001E-3</v>
      </c>
      <c r="D63" s="251">
        <v>6.0000000000000001E-3</v>
      </c>
      <c r="E63" s="249"/>
    </row>
    <row r="64" spans="1:6" x14ac:dyDescent="0.2">
      <c r="A64" s="252" t="s">
        <v>449</v>
      </c>
      <c r="B64" s="250">
        <v>5.0000000000000001E-3</v>
      </c>
      <c r="C64" s="250">
        <v>0.03</v>
      </c>
      <c r="D64" s="251">
        <v>4.1000000000000002E-2</v>
      </c>
      <c r="E64" s="249"/>
    </row>
    <row r="65" spans="1:5" x14ac:dyDescent="0.2">
      <c r="A65" s="252" t="s">
        <v>443</v>
      </c>
      <c r="B65" s="250">
        <v>2E-3</v>
      </c>
      <c r="C65" s="250">
        <v>2E-3</v>
      </c>
      <c r="D65" s="251">
        <v>7.0000000000000001E-3</v>
      </c>
      <c r="E65" s="249"/>
    </row>
    <row r="66" spans="1:5" x14ac:dyDescent="0.2">
      <c r="A66" s="252" t="s">
        <v>442</v>
      </c>
      <c r="B66" s="250">
        <v>1E-3</v>
      </c>
      <c r="C66" s="250">
        <v>3.0000000000000001E-3</v>
      </c>
      <c r="D66" s="251">
        <v>2.1000000000000001E-2</v>
      </c>
      <c r="E66" s="249"/>
    </row>
    <row r="67" spans="1:5" x14ac:dyDescent="0.2">
      <c r="A67" s="252" t="s">
        <v>438</v>
      </c>
      <c r="B67" s="250">
        <v>1.4999999999999999E-2</v>
      </c>
      <c r="C67" s="250">
        <v>0.20599999999999999</v>
      </c>
      <c r="D67" s="251">
        <v>4.1000000000000002E-2</v>
      </c>
      <c r="E67" s="249"/>
    </row>
    <row r="68" spans="1:5" x14ac:dyDescent="0.2">
      <c r="A68" s="252" t="s">
        <v>450</v>
      </c>
      <c r="B68" s="250">
        <v>1E-3</v>
      </c>
      <c r="C68" s="250">
        <v>2E-3</v>
      </c>
      <c r="D68" s="251">
        <v>0.01</v>
      </c>
      <c r="E68" s="249"/>
    </row>
    <row r="69" spans="1:5" x14ac:dyDescent="0.2">
      <c r="A69" s="253" t="s">
        <v>451</v>
      </c>
      <c r="B69" s="250">
        <v>2E-3</v>
      </c>
      <c r="C69" s="207"/>
      <c r="D69" s="251">
        <v>3.5999999999999997E-2</v>
      </c>
      <c r="E69" s="249"/>
    </row>
    <row r="70" spans="1:5" x14ac:dyDescent="0.2">
      <c r="A70" s="254" t="s">
        <v>449</v>
      </c>
      <c r="B70" s="255">
        <v>3.3000000000000002E-2</v>
      </c>
      <c r="C70" s="256">
        <v>0.32500000000000001</v>
      </c>
      <c r="D70" s="257">
        <v>0.22300000000000003</v>
      </c>
      <c r="E70" s="258"/>
    </row>
    <row r="71" spans="1:5" ht="24.75" customHeight="1" x14ac:dyDescent="0.2">
      <c r="A71" s="213" t="s">
        <v>452</v>
      </c>
      <c r="B71" s="259">
        <v>7.3999999999999996E-2</v>
      </c>
      <c r="C71" s="247">
        <v>1.9E-2</v>
      </c>
      <c r="D71" s="248">
        <v>1.2E-2</v>
      </c>
      <c r="E71" s="249"/>
    </row>
    <row r="72" spans="1:5" x14ac:dyDescent="0.2">
      <c r="A72" s="213" t="s">
        <v>413</v>
      </c>
      <c r="B72" s="260">
        <v>1E-3</v>
      </c>
      <c r="C72" s="250">
        <v>9.0999999999999998E-2</v>
      </c>
      <c r="D72" s="251">
        <v>1.7000000000000001E-2</v>
      </c>
      <c r="E72" s="249"/>
    </row>
    <row r="73" spans="1:5" x14ac:dyDescent="0.2">
      <c r="A73" s="53" t="s">
        <v>453</v>
      </c>
      <c r="B73" s="260">
        <v>1E-3</v>
      </c>
      <c r="C73" s="250">
        <v>0.02</v>
      </c>
      <c r="D73" s="212"/>
      <c r="E73" s="207"/>
    </row>
    <row r="74" spans="1:5" x14ac:dyDescent="0.2">
      <c r="A74" s="53" t="s">
        <v>403</v>
      </c>
      <c r="B74" s="260">
        <v>2.5000000000000001E-2</v>
      </c>
      <c r="C74" s="250">
        <v>1.2E-2</v>
      </c>
      <c r="D74" s="251">
        <v>7.3999999999999996E-2</v>
      </c>
      <c r="E74" s="249"/>
    </row>
    <row r="75" spans="1:5" x14ac:dyDescent="0.2">
      <c r="A75" s="53" t="s">
        <v>406</v>
      </c>
      <c r="B75" s="260">
        <v>3.3000000000000002E-2</v>
      </c>
      <c r="C75" s="207"/>
      <c r="D75" s="251">
        <v>1E-3</v>
      </c>
      <c r="E75" s="249"/>
    </row>
    <row r="76" spans="1:5" x14ac:dyDescent="0.2">
      <c r="A76" s="53" t="s">
        <v>408</v>
      </c>
      <c r="B76" s="260">
        <v>2.8000000000000001E-2</v>
      </c>
      <c r="C76" s="207"/>
      <c r="D76" s="251">
        <v>0</v>
      </c>
      <c r="E76" s="249"/>
    </row>
    <row r="77" spans="1:5" x14ac:dyDescent="0.2">
      <c r="A77" s="53" t="s">
        <v>454</v>
      </c>
      <c r="B77" s="260">
        <v>1E-3</v>
      </c>
      <c r="C77" s="250">
        <v>1E-3</v>
      </c>
      <c r="D77" s="212"/>
      <c r="E77" s="207"/>
    </row>
    <row r="78" spans="1:5" x14ac:dyDescent="0.2">
      <c r="A78" s="53" t="s">
        <v>455</v>
      </c>
      <c r="B78" s="260">
        <v>1.6E-2</v>
      </c>
      <c r="C78" s="250">
        <v>8.0000000000000002E-3</v>
      </c>
      <c r="D78" s="251">
        <v>7.0000000000000001E-3</v>
      </c>
      <c r="E78" s="249"/>
    </row>
    <row r="79" spans="1:5" x14ac:dyDescent="0.2">
      <c r="A79" s="53" t="s">
        <v>402</v>
      </c>
      <c r="B79" s="260">
        <v>0.124</v>
      </c>
      <c r="C79" s="250">
        <v>0.20300000000000001</v>
      </c>
      <c r="D79" s="261">
        <v>4.1000000000000002E-2</v>
      </c>
      <c r="E79" s="249"/>
    </row>
    <row r="80" spans="1:5" x14ac:dyDescent="0.2">
      <c r="A80" s="53" t="s">
        <v>405</v>
      </c>
      <c r="B80" s="260">
        <v>0.01</v>
      </c>
      <c r="C80" s="250">
        <v>2E-3</v>
      </c>
      <c r="D80" s="251">
        <v>7.0000000000000001E-3</v>
      </c>
      <c r="E80" s="249"/>
    </row>
    <row r="81" spans="1:5" x14ac:dyDescent="0.2">
      <c r="A81" s="53" t="s">
        <v>456</v>
      </c>
      <c r="B81" s="260">
        <v>1.7999999999999999E-2</v>
      </c>
      <c r="C81" s="207"/>
      <c r="D81" s="251">
        <v>0.113</v>
      </c>
      <c r="E81" s="249"/>
    </row>
    <row r="82" spans="1:5" x14ac:dyDescent="0.2">
      <c r="A82" s="53" t="s">
        <v>457</v>
      </c>
      <c r="B82" s="260">
        <v>8.9999999999999993E-3</v>
      </c>
      <c r="C82" s="250">
        <v>4.0000000000000001E-3</v>
      </c>
      <c r="D82" s="251">
        <v>1.4E-2</v>
      </c>
      <c r="E82" s="249"/>
    </row>
    <row r="83" spans="1:5" x14ac:dyDescent="0.2">
      <c r="A83" s="53" t="s">
        <v>458</v>
      </c>
      <c r="B83" s="260">
        <v>1.2999999999999999E-2</v>
      </c>
      <c r="C83" s="250">
        <v>3.0000000000000001E-3</v>
      </c>
      <c r="D83" s="251">
        <v>0</v>
      </c>
      <c r="E83" s="249"/>
    </row>
    <row r="84" spans="1:5" x14ac:dyDescent="0.2">
      <c r="A84" s="53" t="s">
        <v>459</v>
      </c>
      <c r="B84" s="260">
        <v>0</v>
      </c>
      <c r="C84" s="250">
        <v>8.8999999999999996E-2</v>
      </c>
      <c r="D84" s="251">
        <v>2E-3</v>
      </c>
      <c r="E84" s="249"/>
    </row>
    <row r="85" spans="1:5" x14ac:dyDescent="0.2">
      <c r="A85" s="53" t="s">
        <v>460</v>
      </c>
      <c r="B85" s="260">
        <v>7.0000000000000001E-3</v>
      </c>
      <c r="C85" s="207"/>
      <c r="D85" s="251">
        <v>4.7E-2</v>
      </c>
      <c r="E85" s="249"/>
    </row>
    <row r="86" spans="1:5" x14ac:dyDescent="0.2">
      <c r="A86" s="53" t="s">
        <v>461</v>
      </c>
      <c r="B86" s="260">
        <v>2E-3</v>
      </c>
      <c r="C86" s="207"/>
      <c r="D86" s="251">
        <v>1.0999999999999999E-2</v>
      </c>
      <c r="E86" s="249"/>
    </row>
    <row r="87" spans="1:5" x14ac:dyDescent="0.2">
      <c r="A87" s="53" t="s">
        <v>462</v>
      </c>
      <c r="B87" s="260">
        <v>0</v>
      </c>
      <c r="C87" s="207"/>
      <c r="D87" s="251">
        <v>2E-3</v>
      </c>
      <c r="E87" s="249"/>
    </row>
    <row r="88" spans="1:5" x14ac:dyDescent="0.2">
      <c r="A88" s="53" t="s">
        <v>463</v>
      </c>
      <c r="B88" s="260">
        <v>2E-3</v>
      </c>
      <c r="C88" s="207"/>
      <c r="D88" s="251">
        <v>3.0000000000000001E-3</v>
      </c>
      <c r="E88" s="249"/>
    </row>
    <row r="89" spans="1:5" x14ac:dyDescent="0.2">
      <c r="A89" s="53" t="s">
        <v>407</v>
      </c>
      <c r="B89" s="260">
        <v>1.0999999999999999E-2</v>
      </c>
      <c r="C89" s="250">
        <v>1E-3</v>
      </c>
      <c r="D89" s="212"/>
      <c r="E89" s="207"/>
    </row>
    <row r="90" spans="1:5" x14ac:dyDescent="0.2">
      <c r="A90" s="262" t="s">
        <v>404</v>
      </c>
      <c r="B90" s="260">
        <v>6.0000000000000001E-3</v>
      </c>
      <c r="C90" s="250">
        <v>0.01</v>
      </c>
      <c r="D90" s="251">
        <v>1E-3</v>
      </c>
      <c r="E90" s="249"/>
    </row>
    <row r="91" spans="1:5" x14ac:dyDescent="0.2">
      <c r="A91" s="263" t="s">
        <v>464</v>
      </c>
      <c r="B91" s="255">
        <v>0.38100000000000006</v>
      </c>
      <c r="C91" s="256">
        <v>0.46300000000000008</v>
      </c>
      <c r="D91" s="257">
        <v>0.35200000000000004</v>
      </c>
      <c r="E91" s="258"/>
    </row>
    <row r="92" spans="1:5" x14ac:dyDescent="0.2">
      <c r="A92" s="264" t="s">
        <v>420</v>
      </c>
      <c r="B92" s="260">
        <v>2E-3</v>
      </c>
      <c r="C92" s="265">
        <v>1E-3</v>
      </c>
      <c r="D92" s="251">
        <v>1E-3</v>
      </c>
      <c r="E92" s="249"/>
    </row>
    <row r="93" spans="1:5" x14ac:dyDescent="0.2">
      <c r="A93" s="252" t="s">
        <v>465</v>
      </c>
      <c r="B93" s="260">
        <v>5.0000000000000001E-3</v>
      </c>
      <c r="C93" s="207"/>
      <c r="D93" s="212"/>
      <c r="E93" s="207"/>
    </row>
    <row r="94" spans="1:5" x14ac:dyDescent="0.2">
      <c r="A94" s="252" t="s">
        <v>466</v>
      </c>
      <c r="B94" s="260">
        <v>1.7999999999999999E-2</v>
      </c>
      <c r="C94" s="207"/>
      <c r="D94" s="212"/>
      <c r="E94" s="207"/>
    </row>
    <row r="95" spans="1:5" x14ac:dyDescent="0.2">
      <c r="A95" s="252" t="s">
        <v>467</v>
      </c>
      <c r="B95" s="260">
        <v>1E-3</v>
      </c>
      <c r="C95" s="207"/>
      <c r="D95" s="212"/>
      <c r="E95" s="207"/>
    </row>
    <row r="96" spans="1:5" x14ac:dyDescent="0.2">
      <c r="A96" s="252" t="s">
        <v>468</v>
      </c>
      <c r="B96" s="260">
        <v>0</v>
      </c>
      <c r="C96" s="265">
        <v>0</v>
      </c>
      <c r="D96" s="212"/>
      <c r="E96" s="207"/>
    </row>
    <row r="97" spans="1:5" x14ac:dyDescent="0.2">
      <c r="A97" s="252" t="s">
        <v>469</v>
      </c>
      <c r="B97" s="260">
        <v>1.2E-2</v>
      </c>
      <c r="C97" s="265">
        <v>2.5999999999999999E-2</v>
      </c>
      <c r="D97" s="251">
        <v>1.2E-2</v>
      </c>
      <c r="E97" s="249"/>
    </row>
    <row r="98" spans="1:5" x14ac:dyDescent="0.2">
      <c r="A98" s="252" t="s">
        <v>470</v>
      </c>
      <c r="B98" s="260">
        <v>8.9999999999999993E-3</v>
      </c>
      <c r="C98" s="265">
        <v>2E-3</v>
      </c>
      <c r="D98" s="251">
        <v>8.0000000000000002E-3</v>
      </c>
      <c r="E98" s="249"/>
    </row>
    <row r="99" spans="1:5" x14ac:dyDescent="0.2">
      <c r="A99" s="252" t="s">
        <v>414</v>
      </c>
      <c r="B99" s="260">
        <v>0.04</v>
      </c>
      <c r="C99" s="265">
        <v>7.3999999999999996E-2</v>
      </c>
      <c r="D99" s="251">
        <v>1.2E-2</v>
      </c>
      <c r="E99" s="249"/>
    </row>
    <row r="100" spans="1:5" x14ac:dyDescent="0.2">
      <c r="A100" s="253" t="s">
        <v>416</v>
      </c>
      <c r="B100" s="260">
        <v>1.7999999999999999E-2</v>
      </c>
      <c r="C100" s="265">
        <v>1.0999999999999999E-2</v>
      </c>
      <c r="D100" s="251">
        <v>1.6E-2</v>
      </c>
      <c r="E100" s="249"/>
    </row>
    <row r="101" spans="1:5" x14ac:dyDescent="0.2">
      <c r="A101" s="263" t="s">
        <v>471</v>
      </c>
      <c r="B101" s="255">
        <v>0.105</v>
      </c>
      <c r="C101" s="256">
        <v>0.11399999999999999</v>
      </c>
      <c r="D101" s="257">
        <v>4.9000000000000002E-2</v>
      </c>
      <c r="E101" s="258"/>
    </row>
    <row r="102" spans="1:5" x14ac:dyDescent="0.2">
      <c r="A102" s="266" t="s">
        <v>472</v>
      </c>
      <c r="B102" s="260">
        <v>6.0000000000000001E-3</v>
      </c>
      <c r="C102" s="207"/>
      <c r="D102" s="212"/>
      <c r="E102" s="207"/>
    </row>
    <row r="103" spans="1:5" x14ac:dyDescent="0.2">
      <c r="A103" s="53"/>
      <c r="B103" s="260"/>
      <c r="C103" s="207"/>
      <c r="D103" s="251">
        <v>8.0000000000000002E-3</v>
      </c>
      <c r="E103" s="249"/>
    </row>
    <row r="104" spans="1:5" x14ac:dyDescent="0.2">
      <c r="A104" s="262" t="s">
        <v>418</v>
      </c>
      <c r="B104" s="260">
        <v>3.0000000000000001E-3</v>
      </c>
      <c r="C104" s="207"/>
      <c r="D104" s="212"/>
      <c r="E104" s="258"/>
    </row>
    <row r="105" spans="1:5" x14ac:dyDescent="0.2">
      <c r="A105" s="263" t="s">
        <v>473</v>
      </c>
      <c r="B105" s="255">
        <v>9.0000000000000011E-3</v>
      </c>
      <c r="C105" s="244"/>
      <c r="D105" s="257">
        <v>8.0000000000000002E-3</v>
      </c>
      <c r="E105" s="207"/>
    </row>
    <row r="106" spans="1:5" x14ac:dyDescent="0.2">
      <c r="A106" s="266" t="s">
        <v>433</v>
      </c>
      <c r="B106" s="260">
        <v>1.4E-2</v>
      </c>
      <c r="C106" s="250">
        <v>1E-3</v>
      </c>
      <c r="D106" s="251">
        <v>1.0999999999999999E-2</v>
      </c>
      <c r="E106" s="249"/>
    </row>
    <row r="107" spans="1:5" x14ac:dyDescent="0.2">
      <c r="A107" s="53" t="s">
        <v>434</v>
      </c>
      <c r="B107" s="260">
        <v>5.8999999999999997E-2</v>
      </c>
      <c r="C107" s="250">
        <v>4.0000000000000001E-3</v>
      </c>
      <c r="D107" s="251">
        <v>3.7999999999999999E-2</v>
      </c>
      <c r="E107" s="249"/>
    </row>
    <row r="108" spans="1:5" x14ac:dyDescent="0.2">
      <c r="A108" s="53" t="s">
        <v>435</v>
      </c>
      <c r="B108" s="260">
        <v>1.2999999999999999E-2</v>
      </c>
      <c r="C108" s="250">
        <v>0</v>
      </c>
      <c r="D108" s="251">
        <v>8.9999999999999993E-3</v>
      </c>
      <c r="E108" s="249"/>
    </row>
    <row r="109" spans="1:5" x14ac:dyDescent="0.2">
      <c r="A109" s="53" t="s">
        <v>474</v>
      </c>
      <c r="B109" s="260">
        <v>5.0000000000000001E-3</v>
      </c>
      <c r="C109" s="207"/>
      <c r="D109" s="251">
        <v>1.0999999999999999E-2</v>
      </c>
      <c r="E109" s="249"/>
    </row>
    <row r="110" spans="1:5" x14ac:dyDescent="0.2">
      <c r="A110" s="53" t="s">
        <v>475</v>
      </c>
      <c r="B110" s="260">
        <v>1.2999999999999999E-2</v>
      </c>
      <c r="C110" s="207"/>
      <c r="D110" s="251">
        <v>2.5999999999999999E-2</v>
      </c>
      <c r="E110" s="249"/>
    </row>
    <row r="111" spans="1:5" x14ac:dyDescent="0.2">
      <c r="A111" s="53" t="s">
        <v>476</v>
      </c>
      <c r="B111" s="260">
        <v>7.0000000000000001E-3</v>
      </c>
      <c r="C111" s="207"/>
      <c r="D111" s="251">
        <v>1.2E-2</v>
      </c>
      <c r="E111" s="249"/>
    </row>
    <row r="112" spans="1:5" x14ac:dyDescent="0.2">
      <c r="A112" s="53" t="s">
        <v>477</v>
      </c>
      <c r="B112" s="260">
        <v>2E-3</v>
      </c>
      <c r="C112" s="250">
        <v>3.0000000000000001E-3</v>
      </c>
      <c r="D112" s="251">
        <v>1.4E-2</v>
      </c>
      <c r="E112" s="249"/>
    </row>
    <row r="113" spans="1:6" x14ac:dyDescent="0.2">
      <c r="A113" s="53" t="s">
        <v>427</v>
      </c>
      <c r="B113" s="260">
        <v>7.0999999999999994E-2</v>
      </c>
      <c r="C113" s="250">
        <v>0.03</v>
      </c>
      <c r="D113" s="251">
        <v>6.0999999999999999E-2</v>
      </c>
      <c r="E113" s="249"/>
    </row>
    <row r="114" spans="1:6" x14ac:dyDescent="0.2">
      <c r="A114" s="53" t="s">
        <v>431</v>
      </c>
      <c r="B114" s="260">
        <v>2.3E-2</v>
      </c>
      <c r="C114" s="250">
        <v>2E-3</v>
      </c>
      <c r="D114" s="251">
        <v>8.9999999999999993E-3</v>
      </c>
      <c r="E114" s="249"/>
    </row>
    <row r="115" spans="1:6" x14ac:dyDescent="0.2">
      <c r="A115" s="53" t="s">
        <v>478</v>
      </c>
      <c r="B115" s="260">
        <v>6.8000000000000005E-2</v>
      </c>
      <c r="C115" s="250">
        <v>7.0000000000000001E-3</v>
      </c>
      <c r="D115" s="251">
        <v>2.8000000000000001E-2</v>
      </c>
      <c r="E115" s="249"/>
    </row>
    <row r="116" spans="1:6" x14ac:dyDescent="0.2">
      <c r="A116" s="53" t="s">
        <v>429</v>
      </c>
      <c r="B116" s="260">
        <v>2.5000000000000001E-2</v>
      </c>
      <c r="C116" s="250">
        <v>2E-3</v>
      </c>
      <c r="D116" s="251">
        <v>1.6E-2</v>
      </c>
      <c r="E116" s="249"/>
    </row>
    <row r="117" spans="1:6" x14ac:dyDescent="0.2">
      <c r="A117" s="53" t="s">
        <v>432</v>
      </c>
      <c r="B117" s="260">
        <v>0.01</v>
      </c>
      <c r="C117" s="207"/>
      <c r="D117" s="251">
        <v>3.0000000000000001E-3</v>
      </c>
      <c r="E117" s="249"/>
    </row>
    <row r="118" spans="1:6" x14ac:dyDescent="0.2">
      <c r="A118" s="262" t="s">
        <v>428</v>
      </c>
      <c r="B118" s="260">
        <v>0.13700000000000001</v>
      </c>
      <c r="C118" s="250">
        <v>7.0000000000000001E-3</v>
      </c>
      <c r="D118" s="251">
        <v>5.0999999999999997E-2</v>
      </c>
      <c r="E118" s="249"/>
    </row>
    <row r="119" spans="1:6" x14ac:dyDescent="0.2">
      <c r="A119" s="263" t="s">
        <v>479</v>
      </c>
      <c r="B119" s="255">
        <v>0.44700000000000006</v>
      </c>
      <c r="C119" s="256">
        <v>5.6000000000000001E-2</v>
      </c>
      <c r="D119" s="257">
        <v>0.28899999999999998</v>
      </c>
      <c r="E119" s="258"/>
    </row>
    <row r="120" spans="1:6" x14ac:dyDescent="0.2">
      <c r="A120" s="266" t="s">
        <v>444</v>
      </c>
      <c r="B120" s="250">
        <v>2.3E-2</v>
      </c>
      <c r="C120" s="250">
        <v>3.3000000000000002E-2</v>
      </c>
      <c r="D120" s="251">
        <v>5.7000000000000002E-2</v>
      </c>
      <c r="E120" s="249"/>
    </row>
    <row r="121" spans="1:6" x14ac:dyDescent="0.2">
      <c r="A121" s="262" t="s">
        <v>480</v>
      </c>
      <c r="B121" s="250">
        <v>2E-3</v>
      </c>
      <c r="C121" s="250">
        <v>5.0000000000000001E-3</v>
      </c>
      <c r="D121" s="251">
        <v>6.7000000000000004E-2</v>
      </c>
      <c r="E121" s="249"/>
    </row>
    <row r="122" spans="1:6" x14ac:dyDescent="0.2">
      <c r="A122" s="267" t="s">
        <v>481</v>
      </c>
      <c r="B122" s="255">
        <v>2.5000000000000001E-2</v>
      </c>
      <c r="C122" s="256">
        <v>3.7999999999999999E-2</v>
      </c>
      <c r="D122" s="257">
        <v>0.124</v>
      </c>
      <c r="E122" s="258"/>
    </row>
    <row r="124" spans="1:6" x14ac:dyDescent="0.2">
      <c r="F124"/>
    </row>
    <row r="125" spans="1:6" ht="20.25" x14ac:dyDescent="0.3">
      <c r="A125" s="357" t="s">
        <v>1534</v>
      </c>
      <c r="B125" s="268"/>
      <c r="C125" s="89"/>
      <c r="D125" s="89"/>
      <c r="E125" s="89"/>
    </row>
    <row r="126" spans="1:6" x14ac:dyDescent="0.2">
      <c r="A126" s="269"/>
      <c r="B126" s="222" t="s">
        <v>105</v>
      </c>
      <c r="C126" s="270" t="s">
        <v>36</v>
      </c>
      <c r="D126" s="270" t="s">
        <v>14</v>
      </c>
      <c r="E126" s="271" t="s">
        <v>204</v>
      </c>
    </row>
    <row r="127" spans="1:6" x14ac:dyDescent="0.2">
      <c r="A127" s="47"/>
      <c r="B127" s="225" t="s">
        <v>397</v>
      </c>
      <c r="C127" s="272"/>
      <c r="D127" s="272"/>
      <c r="E127" s="273" t="s">
        <v>482</v>
      </c>
    </row>
    <row r="128" spans="1:6" x14ac:dyDescent="0.2">
      <c r="A128" s="47"/>
      <c r="B128" s="227" t="s">
        <v>400</v>
      </c>
      <c r="C128" s="272"/>
      <c r="D128" s="272"/>
      <c r="E128" s="150"/>
    </row>
    <row r="129" spans="1:5" x14ac:dyDescent="0.2">
      <c r="A129" s="47"/>
      <c r="B129" s="274"/>
      <c r="C129" s="47"/>
      <c r="D129" s="47"/>
      <c r="E129" s="149"/>
    </row>
    <row r="130" spans="1:5" x14ac:dyDescent="0.2">
      <c r="A130" s="269"/>
      <c r="B130" s="275" t="s">
        <v>483</v>
      </c>
      <c r="C130" s="276"/>
      <c r="D130" s="276"/>
      <c r="E130" s="277"/>
    </row>
    <row r="131" spans="1:5" x14ac:dyDescent="0.2">
      <c r="A131" s="47"/>
      <c r="B131" s="278"/>
      <c r="C131" s="45"/>
      <c r="D131" s="45"/>
      <c r="E131" s="46"/>
    </row>
    <row r="132" spans="1:5" x14ac:dyDescent="0.2">
      <c r="A132" s="279" t="s">
        <v>393</v>
      </c>
      <c r="B132" s="280">
        <v>0.96699999999999997</v>
      </c>
      <c r="C132" s="281">
        <v>6.77</v>
      </c>
      <c r="D132" s="281">
        <v>0</v>
      </c>
      <c r="E132" s="282">
        <v>0.17499999999999999</v>
      </c>
    </row>
    <row r="133" spans="1:5" x14ac:dyDescent="0.2">
      <c r="A133" s="279" t="s">
        <v>384</v>
      </c>
      <c r="B133" s="280">
        <v>8.1799999999999998E-3</v>
      </c>
      <c r="C133" s="281">
        <v>0.121</v>
      </c>
      <c r="D133" s="281">
        <v>8.8699999999999994E-3</v>
      </c>
      <c r="E133" s="282">
        <v>2.81E-2</v>
      </c>
    </row>
    <row r="134" spans="1:5" x14ac:dyDescent="0.2">
      <c r="A134" s="279" t="s">
        <v>383</v>
      </c>
      <c r="B134" s="280">
        <v>5.5899999999999998E-2</v>
      </c>
      <c r="C134" s="281">
        <v>0.47499999999999998</v>
      </c>
      <c r="D134" s="281">
        <v>5.91E-2</v>
      </c>
      <c r="E134" s="282">
        <v>0.10900000000000001</v>
      </c>
    </row>
    <row r="135" spans="1:5" x14ac:dyDescent="0.2">
      <c r="A135" s="283" t="s">
        <v>484</v>
      </c>
      <c r="B135" s="280">
        <v>8.9800000000000001E-3</v>
      </c>
      <c r="C135" s="281">
        <v>0.13100000000000001</v>
      </c>
      <c r="D135" s="281">
        <v>0</v>
      </c>
      <c r="E135" s="282">
        <v>1.4E-2</v>
      </c>
    </row>
    <row r="136" spans="1:5" x14ac:dyDescent="0.2">
      <c r="A136" s="283" t="s">
        <v>485</v>
      </c>
      <c r="B136" s="280">
        <v>5.2900000000000004E-3</v>
      </c>
      <c r="C136" s="281">
        <v>0.104</v>
      </c>
      <c r="D136" s="281">
        <v>0</v>
      </c>
      <c r="E136" s="282">
        <v>7.0000000000000001E-3</v>
      </c>
    </row>
    <row r="137" spans="1:5" x14ac:dyDescent="0.2">
      <c r="A137" s="283" t="s">
        <v>486</v>
      </c>
      <c r="B137" s="280">
        <v>5.2900000000000004E-3</v>
      </c>
      <c r="C137" s="281">
        <v>1.7100000000000001E-2</v>
      </c>
      <c r="D137" s="281">
        <v>2.9999999999999997E-4</v>
      </c>
      <c r="E137" s="282">
        <v>7.0000000000000001E-3</v>
      </c>
    </row>
    <row r="138" spans="1:5" x14ac:dyDescent="0.2">
      <c r="A138" s="279" t="s">
        <v>385</v>
      </c>
      <c r="B138" s="280">
        <v>2.06E-2</v>
      </c>
      <c r="C138" s="281">
        <v>0.126</v>
      </c>
      <c r="D138" s="281">
        <v>4.4299999999999999E-3</v>
      </c>
      <c r="E138" s="282">
        <v>1.7499999999999998E-2</v>
      </c>
    </row>
    <row r="139" spans="1:5" x14ac:dyDescent="0.2">
      <c r="A139" s="283" t="s">
        <v>487</v>
      </c>
      <c r="B139" s="280">
        <v>2.5100000000000001E-2</v>
      </c>
      <c r="C139" s="281">
        <v>0.155</v>
      </c>
      <c r="D139" s="281">
        <v>0</v>
      </c>
      <c r="E139" s="282">
        <v>2.63E-2</v>
      </c>
    </row>
    <row r="140" spans="1:5" x14ac:dyDescent="0.2">
      <c r="A140" s="283" t="s">
        <v>488</v>
      </c>
      <c r="B140" s="280">
        <v>3.6899999999999997E-3</v>
      </c>
      <c r="C140" s="281">
        <v>4.1999999999999996E-2</v>
      </c>
      <c r="D140" s="281">
        <v>2.9999999999999997E-4</v>
      </c>
      <c r="E140" s="282">
        <v>1.75E-3</v>
      </c>
    </row>
    <row r="141" spans="1:5" x14ac:dyDescent="0.2">
      <c r="A141" s="283" t="s">
        <v>388</v>
      </c>
      <c r="B141" s="280">
        <v>2.8899999999999998E-3</v>
      </c>
      <c r="C141" s="281">
        <v>2.0999999999999998E-2</v>
      </c>
      <c r="D141" s="281">
        <v>2.9999999999999997E-4</v>
      </c>
      <c r="E141" s="282">
        <v>2.63E-2</v>
      </c>
    </row>
    <row r="142" spans="1:5" x14ac:dyDescent="0.2">
      <c r="A142" s="279" t="s">
        <v>386</v>
      </c>
      <c r="B142" s="280">
        <v>8.1799999999999998E-3</v>
      </c>
      <c r="C142" s="281">
        <v>6.770000000000001E-2</v>
      </c>
      <c r="D142" s="281">
        <v>5.8999999999999992E-4</v>
      </c>
      <c r="E142" s="282">
        <v>1.75E-3</v>
      </c>
    </row>
    <row r="143" spans="1:5" x14ac:dyDescent="0.2">
      <c r="A143" s="283" t="s">
        <v>489</v>
      </c>
      <c r="B143" s="280">
        <v>5.2900000000000004E-3</v>
      </c>
      <c r="C143" s="281">
        <v>6.9999999999999993E-2</v>
      </c>
      <c r="D143" s="281">
        <v>0</v>
      </c>
      <c r="E143" s="282">
        <v>1.4E-2</v>
      </c>
    </row>
    <row r="144" spans="1:5" x14ac:dyDescent="0.2">
      <c r="A144" s="283" t="s">
        <v>490</v>
      </c>
      <c r="B144" s="280">
        <v>2.5900000000000003E-3</v>
      </c>
      <c r="C144" s="281">
        <v>1.7100000000000001E-2</v>
      </c>
      <c r="D144" s="281">
        <v>0</v>
      </c>
      <c r="E144" s="282">
        <v>8.8000000000000003E-4</v>
      </c>
    </row>
    <row r="145" spans="1:5" x14ac:dyDescent="0.2">
      <c r="A145" s="283" t="s">
        <v>491</v>
      </c>
      <c r="B145" s="280">
        <v>3.2000000000000003E-4</v>
      </c>
      <c r="C145" s="281">
        <v>3.3799999999999998E-3</v>
      </c>
      <c r="D145" s="281">
        <v>0</v>
      </c>
      <c r="E145" s="282">
        <v>3.5E-4</v>
      </c>
    </row>
    <row r="146" spans="1:5" x14ac:dyDescent="0.2">
      <c r="A146" s="283" t="s">
        <v>492</v>
      </c>
      <c r="B146" s="280">
        <v>1.8E-3</v>
      </c>
      <c r="C146" s="281">
        <v>1.6900000000000002E-2</v>
      </c>
      <c r="D146" s="281">
        <v>0</v>
      </c>
      <c r="E146" s="282">
        <v>1.75E-3</v>
      </c>
    </row>
    <row r="147" spans="1:5" x14ac:dyDescent="0.2">
      <c r="A147" s="279" t="s">
        <v>389</v>
      </c>
      <c r="B147" s="280">
        <v>1.8E-3</v>
      </c>
      <c r="C147" s="281">
        <v>1.6900000000000002E-2</v>
      </c>
      <c r="D147" s="281">
        <v>2.9999999999999997E-4</v>
      </c>
      <c r="E147" s="282">
        <v>1.75E-3</v>
      </c>
    </row>
    <row r="148" spans="1:5" x14ac:dyDescent="0.2">
      <c r="A148" s="283" t="s">
        <v>493</v>
      </c>
      <c r="B148" s="280">
        <v>1.8E-3</v>
      </c>
      <c r="C148" s="281">
        <v>1.6900000000000002E-2</v>
      </c>
      <c r="D148" s="281">
        <v>0</v>
      </c>
      <c r="E148" s="282">
        <v>1.75E-3</v>
      </c>
    </row>
    <row r="149" spans="1:5" x14ac:dyDescent="0.2">
      <c r="A149" s="283" t="s">
        <v>390</v>
      </c>
      <c r="B149" s="280">
        <v>1.8E-3</v>
      </c>
      <c r="C149" s="281">
        <v>6.43E-3</v>
      </c>
      <c r="D149" s="281">
        <v>0</v>
      </c>
      <c r="E149" s="282">
        <v>1.75E-3</v>
      </c>
    </row>
    <row r="150" spans="1:5" x14ac:dyDescent="0.2">
      <c r="A150" s="279" t="s">
        <v>387</v>
      </c>
      <c r="B150" s="280">
        <v>1.8E-3</v>
      </c>
      <c r="C150" s="281">
        <v>1.6900000000000002E-2</v>
      </c>
      <c r="D150" s="281">
        <v>0</v>
      </c>
      <c r="E150" s="282">
        <v>2.63E-3</v>
      </c>
    </row>
    <row r="151" spans="1:5" x14ac:dyDescent="0.2">
      <c r="A151" s="283" t="s">
        <v>494</v>
      </c>
      <c r="B151" s="280">
        <v>3.6899999999999997E-3</v>
      </c>
      <c r="C151" s="281">
        <v>3.3800000000000004E-2</v>
      </c>
      <c r="D151" s="281">
        <v>2.9999999999999997E-4</v>
      </c>
      <c r="E151" s="282">
        <v>3.5099999999999997E-3</v>
      </c>
    </row>
    <row r="152" spans="1:5" x14ac:dyDescent="0.2">
      <c r="A152" s="283" t="s">
        <v>495</v>
      </c>
      <c r="B152" s="280">
        <v>1.32E-3</v>
      </c>
      <c r="C152" s="281">
        <v>6.77E-3</v>
      </c>
      <c r="D152" s="281">
        <v>0</v>
      </c>
      <c r="E152" s="282">
        <v>1.75E-3</v>
      </c>
    </row>
    <row r="153" spans="1:5" x14ac:dyDescent="0.2">
      <c r="A153" s="283" t="s">
        <v>496</v>
      </c>
      <c r="B153" s="280">
        <v>1.32E-2</v>
      </c>
      <c r="C153" s="281">
        <v>6.77E-3</v>
      </c>
      <c r="D153" s="281">
        <v>0</v>
      </c>
      <c r="E153" s="282">
        <v>1.75E-3</v>
      </c>
    </row>
    <row r="154" spans="1:5" x14ac:dyDescent="0.2">
      <c r="A154" s="283" t="s">
        <v>497</v>
      </c>
      <c r="B154" s="280">
        <v>4.2000000000000002E-4</v>
      </c>
      <c r="C154" s="281">
        <v>3.3799999999999998E-3</v>
      </c>
      <c r="D154" s="281">
        <v>0</v>
      </c>
      <c r="E154" s="282">
        <v>8.8000000000000003E-4</v>
      </c>
    </row>
    <row r="155" spans="1:5" x14ac:dyDescent="0.2">
      <c r="A155" s="283" t="s">
        <v>498</v>
      </c>
      <c r="B155" s="280">
        <v>4.2000000000000002E-4</v>
      </c>
      <c r="C155" s="281">
        <v>3.3799999999999998E-3</v>
      </c>
      <c r="D155" s="281">
        <v>0</v>
      </c>
      <c r="E155" s="282">
        <v>8.8000000000000003E-4</v>
      </c>
    </row>
    <row r="156" spans="1:5" x14ac:dyDescent="0.2">
      <c r="A156" s="279" t="s">
        <v>392</v>
      </c>
      <c r="B156" s="280">
        <v>2.0999999999999999E-3</v>
      </c>
      <c r="C156" s="281">
        <v>0</v>
      </c>
      <c r="D156" s="281">
        <v>5.8999999999999992E-4</v>
      </c>
      <c r="E156" s="282">
        <v>1.75E-3</v>
      </c>
    </row>
    <row r="157" spans="1:5" x14ac:dyDescent="0.2">
      <c r="A157" s="279" t="s">
        <v>391</v>
      </c>
      <c r="B157" s="280">
        <v>2.8899999999999998E-3</v>
      </c>
      <c r="C157" s="281">
        <v>2.5699999999999998E-3</v>
      </c>
      <c r="D157" s="281">
        <v>0</v>
      </c>
      <c r="E157" s="282">
        <v>1.0499999999999999E-2</v>
      </c>
    </row>
    <row r="158" spans="1:5" x14ac:dyDescent="0.2">
      <c r="A158" s="283" t="s">
        <v>499</v>
      </c>
      <c r="B158" s="280">
        <v>4.2000000000000002E-4</v>
      </c>
      <c r="C158" s="281">
        <v>3.3799999999999998E-3</v>
      </c>
      <c r="D158" s="281">
        <v>0</v>
      </c>
      <c r="E158" s="282">
        <v>8.8000000000000003E-4</v>
      </c>
    </row>
    <row r="159" spans="1:5" x14ac:dyDescent="0.2">
      <c r="A159" s="283" t="s">
        <v>500</v>
      </c>
      <c r="B159" s="280">
        <v>2.1199999999999999E-3</v>
      </c>
      <c r="C159" s="281">
        <v>4.1999999999999997E-3</v>
      </c>
      <c r="D159" s="281">
        <v>0</v>
      </c>
      <c r="E159" s="282">
        <v>1.75E-3</v>
      </c>
    </row>
    <row r="160" spans="1:5" x14ac:dyDescent="0.2">
      <c r="A160" s="283" t="s">
        <v>501</v>
      </c>
      <c r="B160" s="280">
        <v>5.8E-4</v>
      </c>
      <c r="C160" s="281">
        <v>3.6199999999999996E-2</v>
      </c>
      <c r="D160" s="281">
        <v>0</v>
      </c>
      <c r="E160" s="282">
        <v>1.75E-3</v>
      </c>
    </row>
    <row r="161" spans="1:6" x14ac:dyDescent="0.2">
      <c r="A161" s="283" t="s">
        <v>502</v>
      </c>
      <c r="B161" s="280">
        <v>1.4800000000000001E-2</v>
      </c>
      <c r="C161" s="281">
        <v>5.0800000000000005E-2</v>
      </c>
      <c r="D161" s="281">
        <v>0</v>
      </c>
      <c r="E161" s="282">
        <v>5.2599999999999999E-3</v>
      </c>
    </row>
    <row r="162" spans="1:6" x14ac:dyDescent="0.2">
      <c r="A162" s="283" t="s">
        <v>503</v>
      </c>
      <c r="B162" s="280">
        <v>1.4800000000000001E-2</v>
      </c>
      <c r="C162" s="281">
        <v>0.16899999999999998</v>
      </c>
      <c r="D162" s="281">
        <v>0</v>
      </c>
      <c r="E162" s="282">
        <v>1.7499999999999998E-2</v>
      </c>
    </row>
    <row r="163" spans="1:6" x14ac:dyDescent="0.2">
      <c r="A163" s="283" t="s">
        <v>504</v>
      </c>
      <c r="B163" s="280">
        <v>1.4800000000000001E-2</v>
      </c>
      <c r="C163" s="281">
        <v>0.16899999999999998</v>
      </c>
      <c r="D163" s="281">
        <v>0</v>
      </c>
      <c r="E163" s="282">
        <v>1.7499999999999998E-2</v>
      </c>
    </row>
    <row r="164" spans="1:6" x14ac:dyDescent="0.2">
      <c r="A164" s="283" t="s">
        <v>505</v>
      </c>
      <c r="B164" s="280">
        <v>6.5899999999999995E-3</v>
      </c>
      <c r="C164" s="281">
        <v>5.0800000000000005E-2</v>
      </c>
      <c r="D164" s="281">
        <v>0</v>
      </c>
      <c r="E164" s="282">
        <v>1.75E-3</v>
      </c>
    </row>
    <row r="165" spans="1:6" x14ac:dyDescent="0.2">
      <c r="A165" s="47"/>
      <c r="B165" s="211"/>
      <c r="C165" s="207"/>
      <c r="D165" s="207"/>
      <c r="E165" s="212"/>
    </row>
    <row r="166" spans="1:6" x14ac:dyDescent="0.2">
      <c r="A166" s="283" t="s">
        <v>506</v>
      </c>
      <c r="B166" s="280">
        <v>3.099E-2</v>
      </c>
      <c r="C166" s="281">
        <v>0.16880000000000001</v>
      </c>
      <c r="D166" s="281">
        <v>5.3200000000000001E-3</v>
      </c>
      <c r="E166" s="282">
        <v>3.5879999999999995E-2</v>
      </c>
    </row>
    <row r="167" spans="1:6" x14ac:dyDescent="0.2">
      <c r="A167" s="283" t="s">
        <v>507</v>
      </c>
      <c r="B167" s="280">
        <v>1.0713399999999997</v>
      </c>
      <c r="C167" s="281">
        <v>7.6066000000000003</v>
      </c>
      <c r="D167" s="281">
        <v>7.3880000000000001E-2</v>
      </c>
      <c r="E167" s="282">
        <v>0.37428</v>
      </c>
    </row>
    <row r="168" spans="1:6" x14ac:dyDescent="0.2">
      <c r="A168" s="284" t="s">
        <v>508</v>
      </c>
      <c r="B168" s="285">
        <v>1.2064499999999998</v>
      </c>
      <c r="C168" s="286">
        <v>8.7343600000000077</v>
      </c>
      <c r="D168" s="286">
        <v>7.507999999999998E-2</v>
      </c>
      <c r="E168" s="287">
        <v>0.50597000000000014</v>
      </c>
    </row>
    <row r="171" spans="1:6" ht="20.25" x14ac:dyDescent="0.3">
      <c r="A171" s="361" t="s">
        <v>1535</v>
      </c>
      <c r="B171" s="5"/>
      <c r="C171" s="5"/>
      <c r="D171" s="5"/>
      <c r="F171"/>
    </row>
    <row r="172" spans="1:6" ht="15" x14ac:dyDescent="0.2">
      <c r="A172" s="288" t="s">
        <v>509</v>
      </c>
      <c r="B172" s="289" t="s">
        <v>510</v>
      </c>
      <c r="C172" s="1797" t="s">
        <v>511</v>
      </c>
      <c r="D172" s="1798"/>
    </row>
    <row r="173" spans="1:6" ht="15" x14ac:dyDescent="0.2">
      <c r="A173" s="290"/>
      <c r="B173" s="291"/>
      <c r="C173" s="289" t="s">
        <v>8</v>
      </c>
      <c r="D173" s="289" t="s">
        <v>36</v>
      </c>
    </row>
    <row r="174" spans="1:6" ht="14.25" x14ac:dyDescent="0.2">
      <c r="A174" s="292" t="s">
        <v>512</v>
      </c>
      <c r="B174" s="1799" t="s">
        <v>513</v>
      </c>
      <c r="C174" s="293" t="s">
        <v>514</v>
      </c>
      <c r="D174" s="294" t="s">
        <v>515</v>
      </c>
    </row>
    <row r="175" spans="1:6" ht="14.25" x14ac:dyDescent="0.2">
      <c r="A175" s="295" t="s">
        <v>516</v>
      </c>
      <c r="B175" s="1800"/>
      <c r="C175" s="296" t="s">
        <v>517</v>
      </c>
      <c r="D175" s="297" t="s">
        <v>518</v>
      </c>
    </row>
    <row r="176" spans="1:6" ht="14.25" x14ac:dyDescent="0.2">
      <c r="A176" s="295" t="s">
        <v>519</v>
      </c>
      <c r="B176" s="1800"/>
      <c r="C176" s="296" t="s">
        <v>520</v>
      </c>
      <c r="D176" s="297" t="s">
        <v>521</v>
      </c>
    </row>
    <row r="177" spans="1:4" ht="14.25" x14ac:dyDescent="0.2">
      <c r="A177" s="295" t="s">
        <v>522</v>
      </c>
      <c r="B177" s="1801"/>
      <c r="C177" s="296" t="s">
        <v>523</v>
      </c>
      <c r="D177" s="297" t="s">
        <v>524</v>
      </c>
    </row>
    <row r="178" spans="1:4" ht="14.25" x14ac:dyDescent="0.2">
      <c r="A178" s="298" t="s">
        <v>525</v>
      </c>
      <c r="B178" s="1799" t="s">
        <v>236</v>
      </c>
      <c r="C178" s="293" t="s">
        <v>526</v>
      </c>
      <c r="D178" s="294" t="s">
        <v>527</v>
      </c>
    </row>
    <row r="179" spans="1:4" ht="14.25" x14ac:dyDescent="0.2">
      <c r="A179" s="299" t="s">
        <v>528</v>
      </c>
      <c r="B179" s="1800"/>
      <c r="C179" s="296" t="s">
        <v>529</v>
      </c>
      <c r="D179" s="297" t="s">
        <v>530</v>
      </c>
    </row>
    <row r="180" spans="1:4" ht="14.25" x14ac:dyDescent="0.2">
      <c r="A180" s="299" t="s">
        <v>531</v>
      </c>
      <c r="B180" s="1800"/>
      <c r="C180" s="296" t="s">
        <v>532</v>
      </c>
      <c r="D180" s="297" t="s">
        <v>533</v>
      </c>
    </row>
    <row r="181" spans="1:4" ht="14.25" x14ac:dyDescent="0.2">
      <c r="A181" s="299" t="s">
        <v>534</v>
      </c>
      <c r="B181" s="1800"/>
      <c r="C181" s="296" t="s">
        <v>515</v>
      </c>
      <c r="D181" s="297" t="s">
        <v>535</v>
      </c>
    </row>
    <row r="182" spans="1:4" ht="14.25" x14ac:dyDescent="0.2">
      <c r="A182" s="299" t="s">
        <v>536</v>
      </c>
      <c r="B182" s="1800"/>
      <c r="C182" s="296" t="s">
        <v>537</v>
      </c>
      <c r="D182" s="297" t="s">
        <v>538</v>
      </c>
    </row>
    <row r="183" spans="1:4" ht="14.25" x14ac:dyDescent="0.2">
      <c r="A183" s="299" t="s">
        <v>539</v>
      </c>
      <c r="B183" s="1800"/>
      <c r="C183" s="296" t="s">
        <v>540</v>
      </c>
      <c r="D183" s="297" t="s">
        <v>541</v>
      </c>
    </row>
    <row r="184" spans="1:4" ht="14.25" x14ac:dyDescent="0.2">
      <c r="A184" s="300" t="s">
        <v>542</v>
      </c>
      <c r="B184" s="1801"/>
      <c r="C184" s="301" t="s">
        <v>543</v>
      </c>
      <c r="D184" s="302" t="s">
        <v>544</v>
      </c>
    </row>
    <row r="185" spans="1:4" x14ac:dyDescent="0.2">
      <c r="A185" s="91" t="s">
        <v>545</v>
      </c>
    </row>
    <row r="188" spans="1:4" ht="20.25" x14ac:dyDescent="0.3">
      <c r="A188" s="362" t="s">
        <v>1536</v>
      </c>
    </row>
    <row r="189" spans="1:4" x14ac:dyDescent="0.2">
      <c r="A189" s="303"/>
      <c r="B189" s="304" t="s">
        <v>546</v>
      </c>
    </row>
    <row r="190" spans="1:4" x14ac:dyDescent="0.2">
      <c r="A190" s="305" t="s">
        <v>200</v>
      </c>
      <c r="B190" s="306">
        <v>2E-8</v>
      </c>
    </row>
    <row r="191" spans="1:4" x14ac:dyDescent="0.2">
      <c r="A191" s="305" t="s">
        <v>547</v>
      </c>
      <c r="B191" s="306">
        <v>1E-8</v>
      </c>
    </row>
    <row r="192" spans="1:4" x14ac:dyDescent="0.2">
      <c r="A192" s="305" t="s">
        <v>548</v>
      </c>
      <c r="B192" s="306">
        <v>2.4999999999999999E-8</v>
      </c>
    </row>
    <row r="193" spans="1:2" x14ac:dyDescent="0.2">
      <c r="A193" s="307" t="s">
        <v>36</v>
      </c>
      <c r="B193" s="308">
        <v>2.4999999999999999E-8</v>
      </c>
    </row>
    <row r="194" spans="1:2" x14ac:dyDescent="0.2">
      <c r="A194" s="309" t="s">
        <v>549</v>
      </c>
    </row>
    <row r="195" spans="1:2" x14ac:dyDescent="0.2">
      <c r="A195" s="310" t="s">
        <v>550</v>
      </c>
    </row>
  </sheetData>
  <mergeCells count="4">
    <mergeCell ref="C172:D172"/>
    <mergeCell ref="A1:B1"/>
    <mergeCell ref="B174:B177"/>
    <mergeCell ref="B178:B184"/>
  </mergeCells>
  <hyperlinks>
    <hyperlink ref="A1" location="Contents!A1" display="To table of contents" xr:uid="{00000000-0004-0000-1300-000000000000}"/>
  </hyperlinks>
  <pageMargins left="0.56999999999999995" right="0.32" top="0.78740157480314965" bottom="0.82677165354330717" header="0.51181102362204722" footer="0.51181102362204722"/>
  <pageSetup paperSize="9" scale="75" fitToHeight="2" orientation="portrait" r:id="rId1"/>
  <headerFooter alignWithMargins="0"/>
  <rowBreaks count="2" manualBreakCount="2">
    <brk id="56" max="16383" man="1"/>
    <brk id="124" max="8" man="1"/>
  </rowBreaks>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84EEC-8D5D-4D84-8183-408405CDE6B9}">
  <sheetPr>
    <tabColor theme="4" tint="0.79998168889431442"/>
  </sheetPr>
  <dimension ref="A1:AJ404"/>
  <sheetViews>
    <sheetView zoomScale="70" zoomScaleNormal="70" workbookViewId="0">
      <pane xSplit="5" ySplit="5" topLeftCell="F398" activePane="bottomRight" state="frozen"/>
      <selection activeCell="V5" sqref="V5:AD5"/>
      <selection pane="topRight" activeCell="V5" sqref="V5:AD5"/>
      <selection pane="bottomLeft" activeCell="V5" sqref="V5:AD5"/>
      <selection pane="bottomRight" activeCell="N3" sqref="N3:Q403"/>
    </sheetView>
  </sheetViews>
  <sheetFormatPr defaultColWidth="9.33203125" defaultRowHeight="12.75" x14ac:dyDescent="0.2"/>
  <cols>
    <col min="1" max="2" width="22" style="504" customWidth="1"/>
    <col min="3" max="3" width="13" style="504" customWidth="1"/>
    <col min="4" max="4" width="50.33203125" style="504" customWidth="1"/>
    <col min="5" max="5" width="18.33203125" style="505" bestFit="1" customWidth="1"/>
    <col min="6" max="17" width="8.83203125" style="504" customWidth="1"/>
    <col min="18" max="26" width="9.33203125" style="504"/>
    <col min="27" max="29" width="9.33203125" style="506"/>
    <col min="30" max="16384" width="9.33203125" style="504"/>
  </cols>
  <sheetData>
    <row r="1" spans="1:36" ht="30" customHeight="1" x14ac:dyDescent="0.2">
      <c r="A1" s="1744" t="s">
        <v>2</v>
      </c>
      <c r="B1" s="1744"/>
      <c r="C1" s="8"/>
    </row>
    <row r="2" spans="1:36" ht="20.25" x14ac:dyDescent="0.3">
      <c r="A2" s="507" t="s">
        <v>2125</v>
      </c>
      <c r="B2" s="508"/>
      <c r="C2" s="508"/>
      <c r="D2" s="508"/>
      <c r="E2" s="509"/>
      <c r="F2" s="510" t="s">
        <v>2126</v>
      </c>
      <c r="G2" s="511"/>
      <c r="H2" s="511"/>
      <c r="I2" s="511"/>
      <c r="J2" s="511"/>
      <c r="K2" s="511"/>
      <c r="L2" s="511"/>
      <c r="M2" s="511"/>
      <c r="N2" s="511"/>
      <c r="O2" s="511"/>
      <c r="AA2" s="533"/>
      <c r="AB2" s="533"/>
      <c r="AC2" s="533"/>
    </row>
    <row r="3" spans="1:36" ht="12.75" customHeight="1" x14ac:dyDescent="0.2">
      <c r="A3" s="1076" t="s">
        <v>555</v>
      </c>
      <c r="B3" s="1239" t="s">
        <v>556</v>
      </c>
      <c r="C3" s="1076" t="s">
        <v>133</v>
      </c>
      <c r="D3" s="1076" t="s">
        <v>557</v>
      </c>
      <c r="E3" s="713" t="s">
        <v>558</v>
      </c>
      <c r="F3" s="1802" t="s">
        <v>559</v>
      </c>
      <c r="G3" s="1803"/>
      <c r="H3" s="1803"/>
      <c r="I3" s="1804"/>
      <c r="J3" s="1802" t="s">
        <v>560</v>
      </c>
      <c r="K3" s="1803"/>
      <c r="L3" s="1803"/>
      <c r="M3" s="1804"/>
      <c r="N3" s="1802" t="s">
        <v>561</v>
      </c>
      <c r="O3" s="1803"/>
      <c r="P3" s="1803"/>
      <c r="Q3" s="1804"/>
      <c r="R3" s="1802" t="s">
        <v>562</v>
      </c>
      <c r="S3" s="1803"/>
      <c r="T3" s="1803"/>
      <c r="U3" s="1804"/>
      <c r="V3" s="1802" t="s">
        <v>909</v>
      </c>
      <c r="W3" s="1803"/>
      <c r="X3" s="1803"/>
      <c r="Y3" s="1804"/>
      <c r="Z3" s="1802" t="s">
        <v>910</v>
      </c>
      <c r="AA3" s="1803"/>
      <c r="AB3" s="1803"/>
      <c r="AC3" s="1804"/>
      <c r="AD3" s="1802" t="s">
        <v>911</v>
      </c>
      <c r="AE3" s="1803"/>
      <c r="AF3" s="1803"/>
      <c r="AG3" s="1804"/>
      <c r="AH3" s="1802" t="s">
        <v>912</v>
      </c>
      <c r="AI3" s="1803"/>
      <c r="AJ3" s="1804"/>
    </row>
    <row r="4" spans="1:36" ht="12.75" customHeight="1" x14ac:dyDescent="0.2">
      <c r="B4" s="1075"/>
      <c r="E4" s="512"/>
      <c r="F4" s="1805"/>
      <c r="G4" s="1806"/>
      <c r="H4" s="1806"/>
      <c r="I4" s="1807"/>
      <c r="J4" s="1805"/>
      <c r="K4" s="1806"/>
      <c r="L4" s="1806"/>
      <c r="M4" s="1807"/>
      <c r="N4" s="1805"/>
      <c r="O4" s="1806"/>
      <c r="P4" s="1806"/>
      <c r="Q4" s="1807"/>
      <c r="R4" s="1805"/>
      <c r="S4" s="1806"/>
      <c r="T4" s="1806"/>
      <c r="U4" s="1807"/>
      <c r="V4" s="1805"/>
      <c r="W4" s="1806"/>
      <c r="X4" s="1806"/>
      <c r="Y4" s="1807"/>
      <c r="Z4" s="1805"/>
      <c r="AA4" s="1806"/>
      <c r="AB4" s="1806"/>
      <c r="AC4" s="1807"/>
      <c r="AD4" s="1805"/>
      <c r="AE4" s="1806"/>
      <c r="AF4" s="1806"/>
      <c r="AG4" s="1807"/>
      <c r="AH4" s="1805"/>
      <c r="AI4" s="1806"/>
      <c r="AJ4" s="1807"/>
    </row>
    <row r="5" spans="1:36" ht="12.75" customHeight="1" x14ac:dyDescent="0.2">
      <c r="A5" s="579"/>
      <c r="B5" s="513"/>
      <c r="E5" s="512"/>
      <c r="F5" s="312" t="s">
        <v>110</v>
      </c>
      <c r="G5" s="312" t="s">
        <v>111</v>
      </c>
      <c r="H5" s="312" t="s">
        <v>112</v>
      </c>
      <c r="I5" s="312" t="s">
        <v>2127</v>
      </c>
      <c r="J5" s="312" t="s">
        <v>110</v>
      </c>
      <c r="K5" s="312" t="s">
        <v>111</v>
      </c>
      <c r="L5" s="312" t="s">
        <v>112</v>
      </c>
      <c r="M5" s="312" t="s">
        <v>2127</v>
      </c>
      <c r="N5" s="312" t="s">
        <v>110</v>
      </c>
      <c r="O5" s="312" t="s">
        <v>111</v>
      </c>
      <c r="P5" s="312" t="s">
        <v>112</v>
      </c>
      <c r="Q5" s="312" t="s">
        <v>2127</v>
      </c>
      <c r="R5" s="312" t="s">
        <v>110</v>
      </c>
      <c r="S5" s="312" t="s">
        <v>111</v>
      </c>
      <c r="T5" s="312" t="s">
        <v>112</v>
      </c>
      <c r="U5" s="312" t="s">
        <v>2127</v>
      </c>
      <c r="V5" s="312" t="s">
        <v>110</v>
      </c>
      <c r="W5" s="312" t="s">
        <v>111</v>
      </c>
      <c r="X5" s="312" t="s">
        <v>112</v>
      </c>
      <c r="Y5" s="312" t="s">
        <v>2127</v>
      </c>
      <c r="Z5" s="312" t="s">
        <v>110</v>
      </c>
      <c r="AA5" s="312" t="s">
        <v>111</v>
      </c>
      <c r="AB5" s="312" t="s">
        <v>112</v>
      </c>
      <c r="AC5" s="312" t="s">
        <v>2127</v>
      </c>
      <c r="AD5" s="312" t="s">
        <v>110</v>
      </c>
      <c r="AE5" s="312" t="s">
        <v>111</v>
      </c>
      <c r="AF5" s="312" t="s">
        <v>112</v>
      </c>
      <c r="AG5" s="312" t="s">
        <v>2127</v>
      </c>
      <c r="AH5" s="312" t="s">
        <v>110</v>
      </c>
      <c r="AI5" s="312" t="s">
        <v>111</v>
      </c>
      <c r="AJ5" s="312" t="s">
        <v>112</v>
      </c>
    </row>
    <row r="6" spans="1:36" ht="12.75" customHeight="1" x14ac:dyDescent="0.2">
      <c r="A6" s="1325"/>
      <c r="B6" s="1071"/>
      <c r="C6" s="1072"/>
      <c r="D6" s="1072"/>
      <c r="E6" s="515"/>
      <c r="F6" s="1247" t="s">
        <v>2256</v>
      </c>
      <c r="G6" s="1074"/>
      <c r="H6" s="1074"/>
      <c r="I6" s="1248"/>
      <c r="J6" s="1249"/>
      <c r="K6" s="516"/>
      <c r="L6" s="516"/>
      <c r="M6" s="1248"/>
      <c r="N6" s="1249"/>
      <c r="O6" s="516"/>
      <c r="P6" s="516"/>
      <c r="Q6" s="1248"/>
      <c r="R6" s="1249"/>
      <c r="S6" s="516"/>
      <c r="T6" s="516"/>
      <c r="U6" s="1248"/>
      <c r="V6" s="513"/>
      <c r="Y6" s="579"/>
      <c r="Z6" s="513"/>
      <c r="AA6" s="504"/>
      <c r="AB6" s="504"/>
      <c r="AC6" s="579"/>
      <c r="AD6" s="513"/>
      <c r="AG6" s="579"/>
      <c r="AH6" s="1250"/>
      <c r="AI6" s="534"/>
      <c r="AJ6" s="1251"/>
    </row>
    <row r="7" spans="1:36" ht="12.75" customHeight="1" x14ac:dyDescent="0.2">
      <c r="A7" s="1071"/>
      <c r="B7" s="1071"/>
      <c r="C7" s="1072"/>
      <c r="D7" s="1072"/>
      <c r="E7" s="515"/>
      <c r="I7" s="579"/>
      <c r="J7" s="513"/>
      <c r="M7" s="579"/>
      <c r="N7" s="513"/>
      <c r="Q7" s="579"/>
      <c r="R7" s="513"/>
      <c r="U7" s="579"/>
      <c r="V7" s="513"/>
      <c r="Y7" s="579"/>
      <c r="Z7" s="513"/>
      <c r="AA7" s="504"/>
      <c r="AB7" s="504"/>
      <c r="AC7" s="579"/>
      <c r="AD7" s="705"/>
      <c r="AE7" s="506"/>
      <c r="AF7" s="506"/>
      <c r="AG7" s="706"/>
      <c r="AH7" s="535"/>
      <c r="AI7" s="533"/>
      <c r="AJ7" s="536"/>
    </row>
    <row r="8" spans="1:36" ht="12.75" customHeight="1" x14ac:dyDescent="0.2">
      <c r="A8" s="1073"/>
      <c r="B8" s="1073"/>
      <c r="C8" s="1072"/>
      <c r="D8" s="1072"/>
      <c r="E8" s="515"/>
      <c r="F8" s="1326"/>
      <c r="I8" s="579"/>
      <c r="J8" s="513"/>
      <c r="M8" s="579"/>
      <c r="N8" s="513"/>
      <c r="Q8" s="579"/>
      <c r="R8" s="513"/>
      <c r="U8" s="579"/>
      <c r="V8" s="513"/>
      <c r="Y8" s="579"/>
      <c r="Z8" s="513"/>
      <c r="AA8" s="504"/>
      <c r="AB8" s="504"/>
      <c r="AC8" s="579"/>
      <c r="AD8" s="705"/>
      <c r="AE8" s="506"/>
      <c r="AF8" s="506"/>
      <c r="AG8" s="706"/>
      <c r="AH8" s="1264"/>
      <c r="AI8" s="1265"/>
      <c r="AJ8" s="1266"/>
    </row>
    <row r="9" spans="1:36" ht="12.75" customHeight="1" x14ac:dyDescent="0.2">
      <c r="A9" s="697" t="s">
        <v>880</v>
      </c>
      <c r="B9" s="1327" t="s">
        <v>191</v>
      </c>
      <c r="C9" s="549" t="s">
        <v>8</v>
      </c>
      <c r="D9" s="1328" t="s">
        <v>823</v>
      </c>
      <c r="E9" s="707" t="s">
        <v>1462</v>
      </c>
      <c r="F9" s="1274">
        <v>92.01</v>
      </c>
      <c r="G9" s="714">
        <v>41.874000000000002</v>
      </c>
      <c r="H9" s="714">
        <v>37.295000000000002</v>
      </c>
      <c r="I9" s="1329">
        <v>92.01</v>
      </c>
      <c r="J9" s="1274">
        <v>24.995999999999899</v>
      </c>
      <c r="K9" s="714">
        <v>4.7778</v>
      </c>
      <c r="L9" s="714">
        <v>8.3285699999999991</v>
      </c>
      <c r="M9" s="1329">
        <v>24.995999999999999</v>
      </c>
      <c r="N9" s="1274">
        <v>6.4198000000000004</v>
      </c>
      <c r="O9" s="714">
        <v>9.6758000000000006</v>
      </c>
      <c r="P9" s="714">
        <v>13.8438</v>
      </c>
      <c r="Q9" s="1329">
        <v>10.271699999999999</v>
      </c>
      <c r="R9" s="1276">
        <v>0.39409</v>
      </c>
      <c r="S9" s="717">
        <v>0.39879999999999999</v>
      </c>
      <c r="T9" s="717">
        <v>0.40419899999999997</v>
      </c>
      <c r="U9" s="1330">
        <v>0.73300699999999996</v>
      </c>
      <c r="V9" s="1331">
        <v>3.0000000000000001E-3</v>
      </c>
      <c r="W9" s="720">
        <v>3.0000000000000001E-3</v>
      </c>
      <c r="X9" s="720">
        <v>3.0000000000000001E-3</v>
      </c>
      <c r="Y9" s="1332">
        <v>3.0000000000000001E-3</v>
      </c>
      <c r="Z9" s="1331">
        <v>0</v>
      </c>
      <c r="AA9" s="720">
        <v>0</v>
      </c>
      <c r="AB9" s="720">
        <v>0</v>
      </c>
      <c r="AC9" s="1332">
        <v>0</v>
      </c>
      <c r="AD9" s="1331">
        <v>7.8817999999999999E-2</v>
      </c>
      <c r="AE9" s="720">
        <v>7.9759999999999998E-2</v>
      </c>
      <c r="AF9" s="720">
        <v>8.0794000000000005E-2</v>
      </c>
      <c r="AG9" s="1332">
        <v>7.8817999999999999E-2</v>
      </c>
      <c r="AH9" s="1333">
        <v>1064.21964599999</v>
      </c>
      <c r="AI9" s="721">
        <v>709.47976400000005</v>
      </c>
      <c r="AJ9" s="1334">
        <v>786.630943</v>
      </c>
    </row>
    <row r="10" spans="1:36" ht="12.75" customHeight="1" x14ac:dyDescent="0.2">
      <c r="A10" s="568" t="s">
        <v>893</v>
      </c>
      <c r="B10" s="711" t="s">
        <v>191</v>
      </c>
      <c r="C10" s="1070" t="s">
        <v>151</v>
      </c>
      <c r="D10" s="712" t="s">
        <v>609</v>
      </c>
      <c r="E10" s="708" t="s">
        <v>1908</v>
      </c>
      <c r="F10" s="513"/>
      <c r="I10" s="579"/>
      <c r="J10" s="513"/>
      <c r="M10" s="579"/>
      <c r="N10" s="513"/>
      <c r="Q10" s="579"/>
      <c r="R10" s="513"/>
      <c r="U10" s="579"/>
      <c r="V10" s="513"/>
      <c r="Y10" s="579"/>
      <c r="Z10" s="513"/>
      <c r="AC10" s="706"/>
      <c r="AD10" s="513"/>
      <c r="AG10" s="579"/>
      <c r="AH10" s="513"/>
      <c r="AJ10" s="579"/>
    </row>
    <row r="11" spans="1:36" ht="12.75" customHeight="1" x14ac:dyDescent="0.2">
      <c r="A11" s="568" t="s">
        <v>894</v>
      </c>
      <c r="B11" s="711" t="s">
        <v>191</v>
      </c>
      <c r="C11" s="1070" t="s">
        <v>151</v>
      </c>
      <c r="D11" s="712" t="s">
        <v>611</v>
      </c>
      <c r="E11" s="708" t="s">
        <v>1946</v>
      </c>
      <c r="F11" s="715">
        <v>4.6184000000000003</v>
      </c>
      <c r="G11" s="1039">
        <v>3.0899999999999901</v>
      </c>
      <c r="H11" s="1039">
        <v>2.69119999999999</v>
      </c>
      <c r="I11" s="716">
        <v>13.8551999999999</v>
      </c>
      <c r="J11" s="715">
        <v>2.50999999999999</v>
      </c>
      <c r="K11" s="1039">
        <v>1.6793499999999899</v>
      </c>
      <c r="L11" s="1039">
        <v>1.46261</v>
      </c>
      <c r="M11" s="716">
        <v>7.5299999999999896</v>
      </c>
      <c r="N11" s="715">
        <v>2.1920000000000002</v>
      </c>
      <c r="O11" s="1039">
        <v>1.46133</v>
      </c>
      <c r="P11" s="1039">
        <v>1.51248</v>
      </c>
      <c r="Q11" s="716">
        <v>10.521599999999999</v>
      </c>
      <c r="R11" s="718">
        <v>3.04209999999999E-2</v>
      </c>
      <c r="S11" s="1038">
        <v>3.6170999999999898E-2</v>
      </c>
      <c r="T11" s="1038">
        <v>3.6994999999999903E-2</v>
      </c>
      <c r="U11" s="719">
        <v>0.20736299999999899</v>
      </c>
      <c r="V11" s="722">
        <v>3.0000000000000001E-3</v>
      </c>
      <c r="W11" s="1036">
        <v>3.0000000000000001E-3</v>
      </c>
      <c r="X11" s="1036">
        <v>3.0000000000000001E-3</v>
      </c>
      <c r="Y11" s="723">
        <v>8.9999999999999993E-3</v>
      </c>
      <c r="Z11" s="722">
        <v>6.0000000000000001E-3</v>
      </c>
      <c r="AA11" s="1036">
        <v>1.9999999999999901E-3</v>
      </c>
      <c r="AB11" s="1036">
        <v>2E-3</v>
      </c>
      <c r="AC11" s="723">
        <v>1.7999999999999999E-2</v>
      </c>
      <c r="AD11" s="722">
        <v>2.6319999999999898E-3</v>
      </c>
      <c r="AE11" s="1036">
        <v>1.14699999999999E-3</v>
      </c>
      <c r="AF11" s="1036">
        <v>4.4799999999999902E-4</v>
      </c>
      <c r="AG11" s="723">
        <v>7.8959999999999898E-3</v>
      </c>
      <c r="AH11" s="724">
        <v>1003.99680299999</v>
      </c>
      <c r="AI11" s="1067">
        <v>671.73786099999995</v>
      </c>
      <c r="AJ11" s="725">
        <v>573.98192500000005</v>
      </c>
    </row>
    <row r="12" spans="1:36" ht="12.75" customHeight="1" x14ac:dyDescent="0.2">
      <c r="A12" s="568" t="s">
        <v>1549</v>
      </c>
      <c r="B12" s="711" t="s">
        <v>1698</v>
      </c>
      <c r="C12" s="1070" t="s">
        <v>151</v>
      </c>
      <c r="D12" s="712" t="s">
        <v>1699</v>
      </c>
      <c r="E12" s="708" t="s">
        <v>1948</v>
      </c>
      <c r="F12" s="715">
        <v>4.6184000000000003</v>
      </c>
      <c r="G12" s="1039">
        <v>3.09</v>
      </c>
      <c r="H12" s="1039">
        <v>2.69119999999999</v>
      </c>
      <c r="I12" s="716">
        <v>13.8551999999999</v>
      </c>
      <c r="J12" s="715">
        <v>2.5099999999999998</v>
      </c>
      <c r="K12" s="1039">
        <v>1.6793499999999999</v>
      </c>
      <c r="L12" s="1039">
        <v>1.46260999999999</v>
      </c>
      <c r="M12" s="716">
        <v>7.5299999999999896</v>
      </c>
      <c r="N12" s="715">
        <v>2.19199999999999</v>
      </c>
      <c r="O12" s="1039">
        <v>1.46133</v>
      </c>
      <c r="P12" s="1039">
        <v>1.51248</v>
      </c>
      <c r="Q12" s="716">
        <v>10.5215999999999</v>
      </c>
      <c r="R12" s="718">
        <v>3.04209999999999E-2</v>
      </c>
      <c r="S12" s="1038">
        <v>3.6171000000000002E-2</v>
      </c>
      <c r="T12" s="1038">
        <v>3.6995E-2</v>
      </c>
      <c r="U12" s="719">
        <v>0.20736299999999899</v>
      </c>
      <c r="V12" s="722">
        <v>3.0000000000000001E-3</v>
      </c>
      <c r="W12" s="1036">
        <v>3.0000000000000001E-3</v>
      </c>
      <c r="X12" s="1036">
        <v>2.9999999999999901E-3</v>
      </c>
      <c r="Y12" s="723">
        <v>8.9999999999999993E-3</v>
      </c>
      <c r="Z12" s="722">
        <v>6.0000000000000001E-3</v>
      </c>
      <c r="AA12" s="1036">
        <v>2E-3</v>
      </c>
      <c r="AB12" s="1036">
        <v>2E-3</v>
      </c>
      <c r="AC12" s="723">
        <v>1.7999999999999999E-2</v>
      </c>
      <c r="AD12" s="722">
        <v>2.6319999999999898E-3</v>
      </c>
      <c r="AE12" s="1036">
        <v>1.147E-3</v>
      </c>
      <c r="AF12" s="1036">
        <v>4.4799999999999902E-4</v>
      </c>
      <c r="AG12" s="723">
        <v>7.8959999999999898E-3</v>
      </c>
      <c r="AH12" s="726">
        <v>1615.9904859999999</v>
      </c>
      <c r="AI12" s="1067">
        <v>1081.2006469999999</v>
      </c>
      <c r="AJ12" s="727">
        <v>923.85685699999999</v>
      </c>
    </row>
    <row r="13" spans="1:36" ht="12.75" customHeight="1" x14ac:dyDescent="0.2">
      <c r="A13" s="568" t="s">
        <v>959</v>
      </c>
      <c r="B13" s="711" t="s">
        <v>191</v>
      </c>
      <c r="C13" s="1070" t="s">
        <v>151</v>
      </c>
      <c r="D13" s="712" t="s">
        <v>611</v>
      </c>
      <c r="E13" s="708" t="s">
        <v>1946</v>
      </c>
      <c r="F13" s="728">
        <v>4.6184000000000003</v>
      </c>
      <c r="G13" s="1045">
        <v>3.0899999999999901</v>
      </c>
      <c r="H13" s="1045">
        <v>2.6911999999999998</v>
      </c>
      <c r="I13" s="729">
        <v>13.8551999999999</v>
      </c>
      <c r="J13" s="728">
        <v>2.5099999999999998</v>
      </c>
      <c r="K13" s="1045">
        <v>1.6793499999999899</v>
      </c>
      <c r="L13" s="1045">
        <v>1.46261</v>
      </c>
      <c r="M13" s="729">
        <v>7.53</v>
      </c>
      <c r="N13" s="728">
        <v>4.8124999999999902</v>
      </c>
      <c r="O13" s="1045">
        <v>2.8299999999999899</v>
      </c>
      <c r="P13" s="1045">
        <v>1.5815999999999999</v>
      </c>
      <c r="Q13" s="729">
        <v>23.1</v>
      </c>
      <c r="R13" s="730">
        <v>9.7500000000000003E-2</v>
      </c>
      <c r="S13" s="1044">
        <v>4.2499999999999899E-2</v>
      </c>
      <c r="T13" s="1044">
        <v>1.6580000000000001E-2</v>
      </c>
      <c r="U13" s="731">
        <v>0.54405000000000003</v>
      </c>
      <c r="V13" s="730">
        <v>3.0000000000000001E-3</v>
      </c>
      <c r="W13" s="1044">
        <v>2.9999999999999901E-3</v>
      </c>
      <c r="X13" s="1044">
        <v>3.0000000000000001E-3</v>
      </c>
      <c r="Y13" s="731">
        <v>8.9999999999999906E-3</v>
      </c>
      <c r="Z13" s="730">
        <v>6.0000000000000001E-3</v>
      </c>
      <c r="AA13" s="1044">
        <v>1.9999999999999901E-3</v>
      </c>
      <c r="AB13" s="1044">
        <v>2E-3</v>
      </c>
      <c r="AC13" s="731">
        <v>1.7999999999999901E-2</v>
      </c>
      <c r="AD13" s="730">
        <v>2.6319999999999898E-3</v>
      </c>
      <c r="AE13" s="1044">
        <v>1.14699999999999E-3</v>
      </c>
      <c r="AF13" s="1044">
        <v>4.4799999999999999E-4</v>
      </c>
      <c r="AG13" s="731">
        <v>7.8959999999999898E-3</v>
      </c>
      <c r="AH13" s="732">
        <v>1003.99685999999</v>
      </c>
      <c r="AI13" s="321">
        <v>671.73789899999895</v>
      </c>
      <c r="AJ13" s="378">
        <v>573.98195799999996</v>
      </c>
    </row>
    <row r="14" spans="1:36" ht="12.75" customHeight="1" x14ac:dyDescent="0.2">
      <c r="A14" s="568" t="s">
        <v>1550</v>
      </c>
      <c r="B14" s="711" t="s">
        <v>1698</v>
      </c>
      <c r="C14" s="1070" t="s">
        <v>151</v>
      </c>
      <c r="D14" s="712" t="s">
        <v>1699</v>
      </c>
      <c r="E14" s="708" t="s">
        <v>1948</v>
      </c>
      <c r="F14" s="715">
        <v>4.6184000000000003</v>
      </c>
      <c r="G14" s="1039">
        <v>3.09</v>
      </c>
      <c r="H14" s="1039">
        <v>2.6911999999999998</v>
      </c>
      <c r="I14" s="716">
        <v>13.8552</v>
      </c>
      <c r="J14" s="715">
        <v>2.50999999999999</v>
      </c>
      <c r="K14" s="1039">
        <v>1.6793499999999899</v>
      </c>
      <c r="L14" s="1039">
        <v>1.46261</v>
      </c>
      <c r="M14" s="716">
        <v>7.53</v>
      </c>
      <c r="N14" s="715">
        <v>4.8125</v>
      </c>
      <c r="O14" s="1039">
        <v>2.83</v>
      </c>
      <c r="P14" s="1039">
        <v>1.5815999999999999</v>
      </c>
      <c r="Q14" s="716">
        <v>23.1</v>
      </c>
      <c r="R14" s="718">
        <v>9.7500000000000003E-2</v>
      </c>
      <c r="S14" s="1038">
        <v>4.2500000000000003E-2</v>
      </c>
      <c r="T14" s="1038">
        <v>1.6580000000000001E-2</v>
      </c>
      <c r="U14" s="719">
        <v>0.54405000000000003</v>
      </c>
      <c r="V14" s="722">
        <v>2.9999999999999901E-3</v>
      </c>
      <c r="W14" s="1036">
        <v>3.0000000000000001E-3</v>
      </c>
      <c r="X14" s="1036">
        <v>3.0000000000000001E-3</v>
      </c>
      <c r="Y14" s="723">
        <v>8.9999999999999993E-3</v>
      </c>
      <c r="Z14" s="722">
        <v>5.9999999999999897E-3</v>
      </c>
      <c r="AA14" s="1036">
        <v>2E-3</v>
      </c>
      <c r="AB14" s="1036">
        <v>2E-3</v>
      </c>
      <c r="AC14" s="723">
        <v>1.7999999999999999E-2</v>
      </c>
      <c r="AD14" s="722">
        <v>2.6319999999999898E-3</v>
      </c>
      <c r="AE14" s="1036">
        <v>1.147E-3</v>
      </c>
      <c r="AF14" s="1036">
        <v>4.4799999999999999E-4</v>
      </c>
      <c r="AG14" s="723">
        <v>7.8960000000000002E-3</v>
      </c>
      <c r="AH14" s="726">
        <v>1616.4349560000001</v>
      </c>
      <c r="AI14" s="1067">
        <v>1081.4980250000001</v>
      </c>
      <c r="AJ14" s="727">
        <v>924.11095899999896</v>
      </c>
    </row>
    <row r="15" spans="1:36" ht="12.75" customHeight="1" x14ac:dyDescent="0.2">
      <c r="A15" s="568" t="s">
        <v>895</v>
      </c>
      <c r="B15" s="711" t="s">
        <v>191</v>
      </c>
      <c r="C15" s="1070" t="s">
        <v>151</v>
      </c>
      <c r="D15" s="712" t="s">
        <v>128</v>
      </c>
      <c r="E15" s="708" t="s">
        <v>1827</v>
      </c>
      <c r="F15" s="715">
        <v>3.5139999999999998</v>
      </c>
      <c r="G15" s="1039">
        <v>2.3510899999999899</v>
      </c>
      <c r="H15" s="1039">
        <v>2.0100499999999899</v>
      </c>
      <c r="I15" s="716">
        <v>14.055999999999999</v>
      </c>
      <c r="J15" s="715">
        <v>1.506</v>
      </c>
      <c r="K15" s="1039">
        <v>1.0076099999999899</v>
      </c>
      <c r="L15" s="1039">
        <v>0.86145000000000005</v>
      </c>
      <c r="M15" s="716">
        <v>6.024</v>
      </c>
      <c r="N15" s="715">
        <v>0.69475199999999904</v>
      </c>
      <c r="O15" s="1039">
        <v>0.419038999999999</v>
      </c>
      <c r="P15" s="1039">
        <v>0.32555699999999999</v>
      </c>
      <c r="Q15" s="716">
        <v>4.4464100000000002</v>
      </c>
      <c r="R15" s="718">
        <v>1.5103E-2</v>
      </c>
      <c r="S15" s="1038">
        <v>9.11E-3</v>
      </c>
      <c r="T15" s="1038">
        <v>7.0769999999999904E-3</v>
      </c>
      <c r="U15" s="719">
        <v>6.0412E-2</v>
      </c>
      <c r="V15" s="722">
        <v>3.0000000000000001E-3</v>
      </c>
      <c r="W15" s="1036">
        <v>3.0000000000000001E-3</v>
      </c>
      <c r="X15" s="1036">
        <v>3.0000000000000001E-3</v>
      </c>
      <c r="Y15" s="723">
        <v>1.2E-2</v>
      </c>
      <c r="Z15" s="722">
        <v>6.0000000000000001E-3</v>
      </c>
      <c r="AA15" s="1036">
        <v>1.9999999999999901E-3</v>
      </c>
      <c r="AB15" s="1036">
        <v>1.9999999999999901E-3</v>
      </c>
      <c r="AC15" s="723">
        <v>2.4E-2</v>
      </c>
      <c r="AD15" s="722">
        <v>2.6319999999999998E-3</v>
      </c>
      <c r="AE15" s="1036">
        <v>1.14699999999999E-3</v>
      </c>
      <c r="AF15" s="1036">
        <v>4.4799999999999999E-4</v>
      </c>
      <c r="AG15" s="723">
        <v>1.0527999999999999E-2</v>
      </c>
      <c r="AH15" s="733">
        <v>983.917416</v>
      </c>
      <c r="AI15" s="1069">
        <v>593.44856000000004</v>
      </c>
      <c r="AJ15" s="725">
        <v>460.80404499999901</v>
      </c>
    </row>
    <row r="16" spans="1:36" ht="12.75" customHeight="1" x14ac:dyDescent="0.2">
      <c r="A16" s="568" t="s">
        <v>1551</v>
      </c>
      <c r="B16" s="711" t="s">
        <v>1698</v>
      </c>
      <c r="C16" s="1070" t="s">
        <v>151</v>
      </c>
      <c r="D16" s="712" t="s">
        <v>1700</v>
      </c>
      <c r="E16" s="708" t="s">
        <v>1827</v>
      </c>
      <c r="F16" s="715">
        <v>3.51399999999999</v>
      </c>
      <c r="G16" s="1039">
        <v>2.3510900000000001</v>
      </c>
      <c r="H16" s="1039">
        <v>2.0100500000000001</v>
      </c>
      <c r="I16" s="716">
        <v>14.055999999999999</v>
      </c>
      <c r="J16" s="715">
        <v>1.50599999999999</v>
      </c>
      <c r="K16" s="1039">
        <v>1.0076099999999999</v>
      </c>
      <c r="L16" s="1039">
        <v>0.86144999999999905</v>
      </c>
      <c r="M16" s="716">
        <v>6.024</v>
      </c>
      <c r="N16" s="715">
        <v>0.69475200000000004</v>
      </c>
      <c r="O16" s="1039">
        <v>0.41903899999999999</v>
      </c>
      <c r="P16" s="1039">
        <v>0.32555699999999899</v>
      </c>
      <c r="Q16" s="716">
        <v>4.4464099999999904</v>
      </c>
      <c r="R16" s="718">
        <v>1.5102999999999899E-2</v>
      </c>
      <c r="S16" s="1038">
        <v>9.11E-3</v>
      </c>
      <c r="T16" s="1038">
        <v>7.0769999999999904E-3</v>
      </c>
      <c r="U16" s="719">
        <v>6.0412E-2</v>
      </c>
      <c r="V16" s="722">
        <v>2.9999999999999901E-3</v>
      </c>
      <c r="W16" s="1036">
        <v>3.0000000000000001E-3</v>
      </c>
      <c r="X16" s="1036">
        <v>2.9999999999999901E-3</v>
      </c>
      <c r="Y16" s="723">
        <v>1.2E-2</v>
      </c>
      <c r="Z16" s="722">
        <v>5.9999999999999897E-3</v>
      </c>
      <c r="AA16" s="1036">
        <v>2E-3</v>
      </c>
      <c r="AB16" s="1036">
        <v>1.9999999999999901E-3</v>
      </c>
      <c r="AC16" s="723">
        <v>2.4E-2</v>
      </c>
      <c r="AD16" s="722">
        <v>2.6319999999999898E-3</v>
      </c>
      <c r="AE16" s="1036">
        <v>1.147E-3</v>
      </c>
      <c r="AF16" s="1036">
        <v>4.4799999999999999E-4</v>
      </c>
      <c r="AG16" s="723">
        <v>1.0527999999999999E-2</v>
      </c>
      <c r="AH16" s="733">
        <v>1584.10704099999</v>
      </c>
      <c r="AI16" s="1069">
        <v>955.45218199999999</v>
      </c>
      <c r="AJ16" s="725">
        <v>741.89451899999904</v>
      </c>
    </row>
    <row r="17" spans="1:36" ht="12.75" customHeight="1" x14ac:dyDescent="0.2">
      <c r="A17" s="568" t="s">
        <v>1552</v>
      </c>
      <c r="B17" s="711" t="s">
        <v>1698</v>
      </c>
      <c r="C17" s="1070" t="s">
        <v>36</v>
      </c>
      <c r="D17" s="712" t="s">
        <v>1701</v>
      </c>
      <c r="E17" s="708" t="s">
        <v>1947</v>
      </c>
      <c r="F17" s="715">
        <v>0.23856999999999901</v>
      </c>
      <c r="G17" s="1039">
        <v>0.11043</v>
      </c>
      <c r="H17" s="1039">
        <v>6.7879999999999996E-2</v>
      </c>
      <c r="I17" s="716">
        <v>0.71570999999999996</v>
      </c>
      <c r="J17" s="715">
        <v>2.7339999999999899E-2</v>
      </c>
      <c r="K17" s="1039">
        <v>1.37799999999999E-2</v>
      </c>
      <c r="L17" s="1039">
        <v>1.074E-2</v>
      </c>
      <c r="M17" s="716">
        <v>8.2019999999999899E-2</v>
      </c>
      <c r="N17" s="715">
        <v>4.4857099999999903</v>
      </c>
      <c r="O17" s="1039">
        <v>2.25</v>
      </c>
      <c r="P17" s="1039">
        <v>1.5815999999999899</v>
      </c>
      <c r="Q17" s="716">
        <v>21.531399999999898</v>
      </c>
      <c r="R17" s="718">
        <v>3.6505000000000003E-2</v>
      </c>
      <c r="S17" s="1038">
        <v>4.3404999999999902E-2</v>
      </c>
      <c r="T17" s="1038">
        <v>8.0249999999999991E-3</v>
      </c>
      <c r="U17" s="719">
        <v>0.248834999999999</v>
      </c>
      <c r="V17" s="722">
        <v>1.7999999999999999E-2</v>
      </c>
      <c r="W17" s="1036">
        <v>1.7999999999999901E-2</v>
      </c>
      <c r="X17" s="1036">
        <v>1.7999999999999901E-2</v>
      </c>
      <c r="Y17" s="723">
        <v>5.3999999999999902E-2</v>
      </c>
      <c r="Z17" s="722">
        <v>3.3000000000000002E-2</v>
      </c>
      <c r="AA17" s="1036">
        <v>3.9999999999999897E-2</v>
      </c>
      <c r="AB17" s="1036">
        <v>3.3999999999999898E-2</v>
      </c>
      <c r="AC17" s="723">
        <v>9.9000000000000005E-2</v>
      </c>
      <c r="AD17" s="722">
        <v>2.7379000000000001E-2</v>
      </c>
      <c r="AE17" s="1036">
        <v>3.2553999999999902E-2</v>
      </c>
      <c r="AF17" s="1036">
        <v>6.019E-3</v>
      </c>
      <c r="AG17" s="723">
        <v>8.2136999999999905E-2</v>
      </c>
      <c r="AH17" s="724">
        <v>1591.9393869999899</v>
      </c>
      <c r="AI17" s="1069">
        <v>1065.1089279999901</v>
      </c>
      <c r="AJ17" s="725">
        <v>910.10691599999996</v>
      </c>
    </row>
    <row r="18" spans="1:36" ht="12.75" customHeight="1" x14ac:dyDescent="0.2">
      <c r="A18" s="568" t="s">
        <v>887</v>
      </c>
      <c r="B18" s="711" t="s">
        <v>191</v>
      </c>
      <c r="C18" s="1070" t="s">
        <v>36</v>
      </c>
      <c r="D18" s="712" t="s">
        <v>127</v>
      </c>
      <c r="E18" s="708" t="s">
        <v>1946</v>
      </c>
      <c r="F18" s="715">
        <v>0.23857</v>
      </c>
      <c r="G18" s="1039">
        <v>0.110429999999999</v>
      </c>
      <c r="H18" s="1039">
        <v>6.7879999999999899E-2</v>
      </c>
      <c r="I18" s="716">
        <v>0.71570999999999896</v>
      </c>
      <c r="J18" s="715">
        <v>2.7339999999999899E-2</v>
      </c>
      <c r="K18" s="1039">
        <v>1.3780000000000001E-2</v>
      </c>
      <c r="L18" s="1039">
        <v>1.074E-2</v>
      </c>
      <c r="M18" s="716">
        <v>8.2019999999999899E-2</v>
      </c>
      <c r="N18" s="715">
        <v>4.4857100000000001</v>
      </c>
      <c r="O18" s="1039">
        <v>2.25</v>
      </c>
      <c r="P18" s="1039">
        <v>1.5815999999999999</v>
      </c>
      <c r="Q18" s="716">
        <v>21.531400000000001</v>
      </c>
      <c r="R18" s="718">
        <v>3.6505000000000003E-2</v>
      </c>
      <c r="S18" s="1038">
        <v>4.3404999999999999E-2</v>
      </c>
      <c r="T18" s="1038">
        <v>8.0249999999999991E-3</v>
      </c>
      <c r="U18" s="719">
        <v>0.248834999999999</v>
      </c>
      <c r="V18" s="722">
        <v>1.7999999999999999E-2</v>
      </c>
      <c r="W18" s="1036">
        <v>1.7999999999999999E-2</v>
      </c>
      <c r="X18" s="1036">
        <v>1.7999999999999999E-2</v>
      </c>
      <c r="Y18" s="723">
        <v>5.3999999999999902E-2</v>
      </c>
      <c r="Z18" s="722">
        <v>3.3000000000000002E-2</v>
      </c>
      <c r="AA18" s="1036">
        <v>0.04</v>
      </c>
      <c r="AB18" s="1036">
        <v>3.4000000000000002E-2</v>
      </c>
      <c r="AC18" s="723">
        <v>9.9000000000000005E-2</v>
      </c>
      <c r="AD18" s="722">
        <v>2.7379000000000001E-2</v>
      </c>
      <c r="AE18" s="1036">
        <v>3.2554E-2</v>
      </c>
      <c r="AF18" s="1036">
        <v>6.0190000000000096E-3</v>
      </c>
      <c r="AG18" s="723">
        <v>8.2136999999999905E-2</v>
      </c>
      <c r="AH18" s="733">
        <v>1003.9936259999999</v>
      </c>
      <c r="AI18" s="1069">
        <v>671.73573599999997</v>
      </c>
      <c r="AJ18" s="725">
        <v>573.98010899999997</v>
      </c>
    </row>
    <row r="19" spans="1:36" ht="12.75" customHeight="1" x14ac:dyDescent="0.2">
      <c r="A19" s="568" t="s">
        <v>881</v>
      </c>
      <c r="B19" s="711" t="s">
        <v>191</v>
      </c>
      <c r="C19" s="1070" t="s">
        <v>36</v>
      </c>
      <c r="D19" s="712" t="s">
        <v>823</v>
      </c>
      <c r="E19" s="708" t="s">
        <v>1462</v>
      </c>
      <c r="F19" s="715">
        <v>6.4413999999999998</v>
      </c>
      <c r="G19" s="1039">
        <v>3.8675499999999898</v>
      </c>
      <c r="H19" s="1039">
        <v>2.99804</v>
      </c>
      <c r="I19" s="716">
        <v>6.4413999999999998</v>
      </c>
      <c r="J19" s="715">
        <v>4.5900499999999997</v>
      </c>
      <c r="K19" s="1039">
        <v>1.4404299999999901</v>
      </c>
      <c r="L19" s="1039">
        <v>1.40509</v>
      </c>
      <c r="M19" s="716">
        <v>4.5900499999999997</v>
      </c>
      <c r="N19" s="715">
        <v>16.8675</v>
      </c>
      <c r="O19" s="1039">
        <v>12.362499999999899</v>
      </c>
      <c r="P19" s="1039">
        <v>11.317399999999999</v>
      </c>
      <c r="Q19" s="716">
        <v>26.988</v>
      </c>
      <c r="R19" s="718">
        <v>1.1285700000000001</v>
      </c>
      <c r="S19" s="1038">
        <v>0.65025999999999895</v>
      </c>
      <c r="T19" s="1038">
        <v>0.503776</v>
      </c>
      <c r="U19" s="719">
        <v>2.09913999999999</v>
      </c>
      <c r="V19" s="722">
        <v>2.9999999999999901E-3</v>
      </c>
      <c r="W19" s="1036">
        <v>2.9999999999999901E-3</v>
      </c>
      <c r="X19" s="1036">
        <v>3.0000000000000001E-3</v>
      </c>
      <c r="Y19" s="723">
        <v>2.9999999999999901E-3</v>
      </c>
      <c r="Z19" s="722">
        <v>0</v>
      </c>
      <c r="AA19" s="1036">
        <v>0</v>
      </c>
      <c r="AB19" s="1036">
        <v>0</v>
      </c>
      <c r="AC19" s="723">
        <v>0</v>
      </c>
      <c r="AD19" s="722">
        <v>0.56428500000000004</v>
      </c>
      <c r="AE19" s="1036">
        <v>0.32512999999999898</v>
      </c>
      <c r="AF19" s="1036">
        <v>0.25040299999999999</v>
      </c>
      <c r="AG19" s="723">
        <v>0.56428499999999904</v>
      </c>
      <c r="AH19" s="733">
        <v>1064.0010789999999</v>
      </c>
      <c r="AI19" s="1069">
        <v>695.14345900000001</v>
      </c>
      <c r="AJ19" s="725">
        <v>617.32001100000002</v>
      </c>
    </row>
    <row r="20" spans="1:36" ht="12.75" customHeight="1" x14ac:dyDescent="0.2">
      <c r="A20" s="568" t="s">
        <v>1554</v>
      </c>
      <c r="B20" s="711" t="s">
        <v>1698</v>
      </c>
      <c r="C20" s="1070" t="s">
        <v>36</v>
      </c>
      <c r="D20" s="712" t="s">
        <v>1702</v>
      </c>
      <c r="E20" s="708" t="s">
        <v>1940</v>
      </c>
      <c r="F20" s="715">
        <v>6.4413999999999998</v>
      </c>
      <c r="G20" s="1039">
        <v>3.86755</v>
      </c>
      <c r="H20" s="1039">
        <v>2.99804</v>
      </c>
      <c r="I20" s="716">
        <v>6.4413999999999998</v>
      </c>
      <c r="J20" s="715">
        <v>4.5900499999999997</v>
      </c>
      <c r="K20" s="1039">
        <v>1.4404300000000001</v>
      </c>
      <c r="L20" s="1039">
        <v>1.40508999999999</v>
      </c>
      <c r="M20" s="716">
        <v>4.5900499999999997</v>
      </c>
      <c r="N20" s="715">
        <v>16.8675</v>
      </c>
      <c r="O20" s="1039">
        <v>12.362500000000001</v>
      </c>
      <c r="P20" s="1039">
        <v>11.317399999999999</v>
      </c>
      <c r="Q20" s="716">
        <v>26.9879999999999</v>
      </c>
      <c r="R20" s="718">
        <v>1.1285700000000001</v>
      </c>
      <c r="S20" s="1038">
        <v>0.65025999999999995</v>
      </c>
      <c r="T20" s="1038">
        <v>0.503775999999999</v>
      </c>
      <c r="U20" s="719">
        <v>2.09913999999999</v>
      </c>
      <c r="V20" s="722">
        <v>3.0000000000000001E-3</v>
      </c>
      <c r="W20" s="1036">
        <v>3.0000000000000001E-3</v>
      </c>
      <c r="X20" s="1036">
        <v>3.0000000000000001E-3</v>
      </c>
      <c r="Y20" s="723">
        <v>3.0000000000000001E-3</v>
      </c>
      <c r="Z20" s="722">
        <v>0</v>
      </c>
      <c r="AA20" s="1036">
        <v>0</v>
      </c>
      <c r="AB20" s="1036">
        <v>0</v>
      </c>
      <c r="AC20" s="723">
        <v>0</v>
      </c>
      <c r="AD20" s="722">
        <v>0.56428500000000004</v>
      </c>
      <c r="AE20" s="1036">
        <v>0.32512999999999997</v>
      </c>
      <c r="AF20" s="1036">
        <v>0.25040299999999999</v>
      </c>
      <c r="AG20" s="723">
        <v>0.56428500000000004</v>
      </c>
      <c r="AH20" s="733">
        <v>1569.5039139999999</v>
      </c>
      <c r="AI20" s="1069">
        <v>1025.403452</v>
      </c>
      <c r="AJ20" s="725">
        <v>910.60658000000001</v>
      </c>
    </row>
    <row r="21" spans="1:36" ht="12.75" customHeight="1" x14ac:dyDescent="0.2">
      <c r="A21" s="568" t="s">
        <v>882</v>
      </c>
      <c r="B21" s="711" t="s">
        <v>191</v>
      </c>
      <c r="C21" s="1070" t="s">
        <v>36</v>
      </c>
      <c r="D21" s="712" t="s">
        <v>603</v>
      </c>
      <c r="E21" s="708" t="s">
        <v>1831</v>
      </c>
      <c r="F21" s="715">
        <v>2.5328999999999899</v>
      </c>
      <c r="G21" s="1039">
        <v>1.4226000000000001</v>
      </c>
      <c r="H21" s="1039">
        <v>0.90799999999999903</v>
      </c>
      <c r="I21" s="716">
        <v>2.5329000000000002</v>
      </c>
      <c r="J21" s="715">
        <v>0.86965999999999899</v>
      </c>
      <c r="K21" s="1039">
        <v>0.46783999999999998</v>
      </c>
      <c r="L21" s="1039">
        <v>0.38796000000000003</v>
      </c>
      <c r="M21" s="716">
        <v>0.86965999999999899</v>
      </c>
      <c r="N21" s="715">
        <v>13.4749999999999</v>
      </c>
      <c r="O21" s="1039">
        <v>8.9833300000000005</v>
      </c>
      <c r="P21" s="1039">
        <v>6.3128000000000002</v>
      </c>
      <c r="Q21" s="716">
        <v>21.56</v>
      </c>
      <c r="R21" s="718">
        <v>0.47542099999999898</v>
      </c>
      <c r="S21" s="1038">
        <v>0.31117099999999998</v>
      </c>
      <c r="T21" s="1038">
        <v>0.22392999999999899</v>
      </c>
      <c r="U21" s="719">
        <v>0.89682099999999998</v>
      </c>
      <c r="V21" s="722">
        <v>2.9999999999999901E-3</v>
      </c>
      <c r="W21" s="1036">
        <v>3.0000000000000001E-3</v>
      </c>
      <c r="X21" s="1036">
        <v>3.0000000000000001E-3</v>
      </c>
      <c r="Y21" s="723">
        <v>2.9999999999999901E-3</v>
      </c>
      <c r="Z21" s="722">
        <v>1.19999999999999E-2</v>
      </c>
      <c r="AA21" s="1036">
        <v>0.01</v>
      </c>
      <c r="AB21" s="1036">
        <v>7.0000000000000001E-3</v>
      </c>
      <c r="AC21" s="723">
        <v>1.19999999999999E-2</v>
      </c>
      <c r="AD21" s="722">
        <v>0.30902399999999902</v>
      </c>
      <c r="AE21" s="1036">
        <v>0.202261</v>
      </c>
      <c r="AF21" s="1036">
        <v>0.14555399999999999</v>
      </c>
      <c r="AG21" s="723">
        <v>0.30902400000000002</v>
      </c>
      <c r="AH21" s="733">
        <v>1064.16515799999</v>
      </c>
      <c r="AI21" s="1069">
        <v>718.86595299999999</v>
      </c>
      <c r="AJ21" s="725">
        <v>616.57688499999904</v>
      </c>
    </row>
    <row r="22" spans="1:36" ht="12.75" customHeight="1" x14ac:dyDescent="0.2">
      <c r="A22" s="568" t="s">
        <v>1555</v>
      </c>
      <c r="B22" s="711" t="s">
        <v>1698</v>
      </c>
      <c r="C22" s="1070" t="s">
        <v>36</v>
      </c>
      <c r="D22" s="712" t="s">
        <v>1951</v>
      </c>
      <c r="E22" s="708" t="s">
        <v>1950</v>
      </c>
      <c r="F22" s="513"/>
      <c r="I22" s="579"/>
      <c r="J22" s="513"/>
      <c r="M22" s="579"/>
      <c r="N22" s="513"/>
      <c r="Q22" s="579"/>
      <c r="R22" s="513"/>
      <c r="U22" s="579"/>
      <c r="V22" s="513"/>
      <c r="Y22" s="579"/>
      <c r="Z22" s="513"/>
      <c r="AC22" s="706"/>
      <c r="AD22" s="513"/>
      <c r="AG22" s="579"/>
      <c r="AH22" s="513"/>
      <c r="AJ22" s="579"/>
    </row>
    <row r="23" spans="1:36" ht="12.75" customHeight="1" x14ac:dyDescent="0.2">
      <c r="A23" s="568" t="s">
        <v>883</v>
      </c>
      <c r="B23" s="711" t="s">
        <v>191</v>
      </c>
      <c r="C23" s="1070" t="s">
        <v>36</v>
      </c>
      <c r="D23" s="712" t="s">
        <v>605</v>
      </c>
      <c r="E23" s="708" t="s">
        <v>1909</v>
      </c>
      <c r="F23" s="728">
        <v>2.4157999999999999</v>
      </c>
      <c r="G23" s="1045">
        <v>1.13299999999999</v>
      </c>
      <c r="H23" s="1045">
        <v>0.66605999999999999</v>
      </c>
      <c r="I23" s="729">
        <v>2.4157999999999902</v>
      </c>
      <c r="J23" s="728">
        <v>0.58082999999999896</v>
      </c>
      <c r="K23" s="1045">
        <v>0.31144999999999901</v>
      </c>
      <c r="L23" s="1045">
        <v>0.25390999999999903</v>
      </c>
      <c r="M23" s="729">
        <v>0.58082999999999896</v>
      </c>
      <c r="N23" s="728">
        <v>12.245999999999899</v>
      </c>
      <c r="O23" s="1045">
        <v>8.0732399999999895</v>
      </c>
      <c r="P23" s="1045">
        <v>6.5246999999999904</v>
      </c>
      <c r="Q23" s="729">
        <v>19.5936319999999</v>
      </c>
      <c r="R23" s="730">
        <v>0.305420999999999</v>
      </c>
      <c r="S23" s="1044">
        <v>0.28117099999999901</v>
      </c>
      <c r="T23" s="1044">
        <v>0.11130999999999899</v>
      </c>
      <c r="U23" s="731">
        <v>0.58062100000000005</v>
      </c>
      <c r="V23" s="730">
        <v>3.0000000000000001E-3</v>
      </c>
      <c r="W23" s="1044">
        <v>2.9999999999999901E-3</v>
      </c>
      <c r="X23" s="1044">
        <v>3.0000000000000001E-3</v>
      </c>
      <c r="Y23" s="731">
        <v>2.9999999999999901E-3</v>
      </c>
      <c r="Z23" s="730">
        <v>1.2E-2</v>
      </c>
      <c r="AA23" s="1044">
        <v>9.9999999999999898E-3</v>
      </c>
      <c r="AB23" s="1044">
        <v>6.0000000000000001E-3</v>
      </c>
      <c r="AC23" s="731">
        <v>1.19999999999999E-2</v>
      </c>
      <c r="AD23" s="730">
        <v>0.19852400000000001</v>
      </c>
      <c r="AE23" s="1044">
        <v>0.18276099999999901</v>
      </c>
      <c r="AF23" s="1044">
        <v>7.2351999999999903E-2</v>
      </c>
      <c r="AG23" s="731">
        <v>0.19852399999999901</v>
      </c>
      <c r="AH23" s="732">
        <v>1064.1659179999999</v>
      </c>
      <c r="AI23" s="321">
        <v>730.38263599999902</v>
      </c>
      <c r="AJ23" s="378">
        <v>634.73493599999904</v>
      </c>
    </row>
    <row r="24" spans="1:36" ht="12.75" customHeight="1" x14ac:dyDescent="0.2">
      <c r="A24" s="568" t="s">
        <v>1556</v>
      </c>
      <c r="B24" s="711" t="s">
        <v>1698</v>
      </c>
      <c r="C24" s="1070" t="s">
        <v>36</v>
      </c>
      <c r="D24" s="712" t="s">
        <v>1703</v>
      </c>
      <c r="E24" s="708" t="s">
        <v>1830</v>
      </c>
      <c r="F24" s="715">
        <v>2.4157999999999902</v>
      </c>
      <c r="G24" s="1039">
        <v>1.133</v>
      </c>
      <c r="H24" s="1039">
        <v>0.66605999999999999</v>
      </c>
      <c r="I24" s="716">
        <v>2.4157999999999999</v>
      </c>
      <c r="J24" s="715">
        <v>0.58082999999999896</v>
      </c>
      <c r="K24" s="1039">
        <v>0.31145</v>
      </c>
      <c r="L24" s="1039">
        <v>0.25391000000000002</v>
      </c>
      <c r="M24" s="716">
        <v>0.58082999999999996</v>
      </c>
      <c r="N24" s="715">
        <v>12.245999999999899</v>
      </c>
      <c r="O24" s="1039">
        <v>8.0732400000000002</v>
      </c>
      <c r="P24" s="1039">
        <v>6.5246999999999904</v>
      </c>
      <c r="Q24" s="716">
        <v>19.593631999999999</v>
      </c>
      <c r="R24" s="718">
        <v>0.305421</v>
      </c>
      <c r="S24" s="1038">
        <v>0.281171</v>
      </c>
      <c r="T24" s="1038">
        <v>0.11131000000000001</v>
      </c>
      <c r="U24" s="719">
        <v>0.58062099999999905</v>
      </c>
      <c r="V24" s="722">
        <v>2.9999999999999901E-3</v>
      </c>
      <c r="W24" s="1036">
        <v>3.0000000000000001E-3</v>
      </c>
      <c r="X24" s="1036">
        <v>3.0000000000000001E-3</v>
      </c>
      <c r="Y24" s="723">
        <v>2.9999999999999901E-3</v>
      </c>
      <c r="Z24" s="722">
        <v>1.19999999999999E-2</v>
      </c>
      <c r="AA24" s="1036">
        <v>0.01</v>
      </c>
      <c r="AB24" s="1036">
        <v>6.0000000000000001E-3</v>
      </c>
      <c r="AC24" s="723">
        <v>1.19999999999999E-2</v>
      </c>
      <c r="AD24" s="722">
        <v>0.19852400000000001</v>
      </c>
      <c r="AE24" s="1036">
        <v>0.18276100000000001</v>
      </c>
      <c r="AF24" s="1036">
        <v>7.2352E-2</v>
      </c>
      <c r="AG24" s="723">
        <v>0.19852399999999901</v>
      </c>
      <c r="AH24" s="733">
        <v>1722.258437</v>
      </c>
      <c r="AI24" s="1069">
        <v>1182.0597090000001</v>
      </c>
      <c r="AJ24" s="725">
        <v>1027.263526</v>
      </c>
    </row>
    <row r="25" spans="1:36" ht="12.75" customHeight="1" x14ac:dyDescent="0.2">
      <c r="A25" s="568" t="s">
        <v>885</v>
      </c>
      <c r="B25" s="711" t="s">
        <v>191</v>
      </c>
      <c r="C25" s="1070" t="s">
        <v>36</v>
      </c>
      <c r="D25" s="712" t="s">
        <v>607</v>
      </c>
      <c r="E25" s="708" t="s">
        <v>1829</v>
      </c>
      <c r="F25" s="715">
        <v>2.2410999999999901</v>
      </c>
      <c r="G25" s="1039">
        <v>1.0609999999999999</v>
      </c>
      <c r="H25" s="1039">
        <v>0.66503000000000001</v>
      </c>
      <c r="I25" s="716">
        <v>2.2410999999999901</v>
      </c>
      <c r="J25" s="715">
        <v>0.530859999999999</v>
      </c>
      <c r="K25" s="1039">
        <v>0.28322999999999998</v>
      </c>
      <c r="L25" s="1039">
        <v>0.22791999999999901</v>
      </c>
      <c r="M25" s="716">
        <v>0.53086</v>
      </c>
      <c r="N25" s="715">
        <v>10.773</v>
      </c>
      <c r="O25" s="1039">
        <v>6.3292999999999999</v>
      </c>
      <c r="P25" s="1039">
        <v>4.3611000000000004</v>
      </c>
      <c r="Q25" s="716">
        <v>17.236816000000001</v>
      </c>
      <c r="R25" s="718">
        <v>0.22542099999999901</v>
      </c>
      <c r="S25" s="1038">
        <v>0.19117100000000001</v>
      </c>
      <c r="T25" s="1038">
        <v>0.109149999999999</v>
      </c>
      <c r="U25" s="719">
        <v>0.43182100000000001</v>
      </c>
      <c r="V25" s="722">
        <v>2.9999999999999901E-3</v>
      </c>
      <c r="W25" s="1036">
        <v>3.0000000000000001E-3</v>
      </c>
      <c r="X25" s="1036">
        <v>3.0000000000000001E-3</v>
      </c>
      <c r="Y25" s="723">
        <v>2.9999999999999901E-3</v>
      </c>
      <c r="Z25" s="722">
        <v>5.9999999999999897E-3</v>
      </c>
      <c r="AA25" s="1036">
        <v>6.0000000000000001E-3</v>
      </c>
      <c r="AB25" s="1036">
        <v>4.9999999999999897E-3</v>
      </c>
      <c r="AC25" s="723">
        <v>5.9999999999999897E-3</v>
      </c>
      <c r="AD25" s="722">
        <v>0.15779499999999899</v>
      </c>
      <c r="AE25" s="1036">
        <v>0.13381999999999999</v>
      </c>
      <c r="AF25" s="1036">
        <v>7.6404999999999904E-2</v>
      </c>
      <c r="AG25" s="723">
        <v>0.15779499999999899</v>
      </c>
      <c r="AH25" s="733">
        <v>1044.1342770000001</v>
      </c>
      <c r="AI25" s="1069">
        <v>706.58015899999998</v>
      </c>
      <c r="AJ25" s="725">
        <v>611.10808599999905</v>
      </c>
    </row>
    <row r="26" spans="1:36" ht="12.75" customHeight="1" x14ac:dyDescent="0.2">
      <c r="A26" s="568" t="s">
        <v>1557</v>
      </c>
      <c r="B26" s="711" t="s">
        <v>1698</v>
      </c>
      <c r="C26" s="1070" t="s">
        <v>36</v>
      </c>
      <c r="D26" s="712" t="s">
        <v>1704</v>
      </c>
      <c r="E26" s="708" t="s">
        <v>1949</v>
      </c>
      <c r="F26" s="715">
        <v>2.2410999999999999</v>
      </c>
      <c r="G26" s="1039">
        <v>1.0609999999999999</v>
      </c>
      <c r="H26" s="1039">
        <v>0.66502999999999901</v>
      </c>
      <c r="I26" s="716">
        <v>2.2410999999999999</v>
      </c>
      <c r="J26" s="715">
        <v>0.53086</v>
      </c>
      <c r="K26" s="1039">
        <v>0.28322999999999898</v>
      </c>
      <c r="L26" s="1039">
        <v>0.22791999999999901</v>
      </c>
      <c r="M26" s="716">
        <v>0.53086</v>
      </c>
      <c r="N26" s="715">
        <v>10.773</v>
      </c>
      <c r="O26" s="1039">
        <v>6.3292999999999999</v>
      </c>
      <c r="P26" s="1039">
        <v>4.3610999999999898</v>
      </c>
      <c r="Q26" s="716">
        <v>17.236816000000001</v>
      </c>
      <c r="R26" s="718">
        <v>0.22542100000000001</v>
      </c>
      <c r="S26" s="1038">
        <v>0.19117100000000001</v>
      </c>
      <c r="T26" s="1038">
        <v>0.109149999999999</v>
      </c>
      <c r="U26" s="719">
        <v>0.43182100000000001</v>
      </c>
      <c r="V26" s="722">
        <v>3.0000000000000001E-3</v>
      </c>
      <c r="W26" s="1036">
        <v>3.0000000000000001E-3</v>
      </c>
      <c r="X26" s="1036">
        <v>2.9999999999999901E-3</v>
      </c>
      <c r="Y26" s="723">
        <v>3.0000000000000001E-3</v>
      </c>
      <c r="Z26" s="722">
        <v>6.0000000000000001E-3</v>
      </c>
      <c r="AA26" s="1036">
        <v>6.0000000000000001E-3</v>
      </c>
      <c r="AB26" s="1036">
        <v>4.9999999999999897E-3</v>
      </c>
      <c r="AC26" s="723">
        <v>6.0000000000000001E-3</v>
      </c>
      <c r="AD26" s="722">
        <v>0.15779499999999899</v>
      </c>
      <c r="AE26" s="1036">
        <v>0.13381999999999999</v>
      </c>
      <c r="AF26" s="1036">
        <v>7.6404999999999904E-2</v>
      </c>
      <c r="AG26" s="723">
        <v>0.15779499999999999</v>
      </c>
      <c r="AH26" s="733">
        <v>1596.650071</v>
      </c>
      <c r="AI26" s="1069">
        <v>1080.4752659999899</v>
      </c>
      <c r="AJ26" s="725">
        <v>934.48275099999898</v>
      </c>
    </row>
    <row r="27" spans="1:36" ht="12.75" customHeight="1" x14ac:dyDescent="0.2">
      <c r="A27" s="568" t="s">
        <v>886</v>
      </c>
      <c r="B27" s="711" t="s">
        <v>191</v>
      </c>
      <c r="C27" s="1070" t="s">
        <v>36</v>
      </c>
      <c r="D27" s="712" t="s">
        <v>609</v>
      </c>
      <c r="E27" s="708" t="s">
        <v>1908</v>
      </c>
      <c r="F27" s="715">
        <v>0.236371</v>
      </c>
      <c r="G27" s="1039">
        <v>0.108789999999999</v>
      </c>
      <c r="H27" s="1039">
        <v>7.0707999999999896E-2</v>
      </c>
      <c r="I27" s="716">
        <v>0.472741999999999</v>
      </c>
      <c r="J27" s="715">
        <v>2.6700000000000002E-2</v>
      </c>
      <c r="K27" s="1039">
        <v>1.3495E-2</v>
      </c>
      <c r="L27" s="1039">
        <v>1.08759999999999E-2</v>
      </c>
      <c r="M27" s="716">
        <v>5.3399999999999899E-2</v>
      </c>
      <c r="N27" s="715">
        <v>8.2850000000000001</v>
      </c>
      <c r="O27" s="1039">
        <v>4.2125000000000004</v>
      </c>
      <c r="P27" s="1039">
        <v>3.0615599999999898</v>
      </c>
      <c r="Q27" s="716">
        <v>26.512</v>
      </c>
      <c r="R27" s="718">
        <v>9.7499999999999906E-2</v>
      </c>
      <c r="S27" s="1038">
        <v>4.2499999999999899E-2</v>
      </c>
      <c r="T27" s="1038">
        <v>1.9637000000000002E-2</v>
      </c>
      <c r="U27" s="719">
        <v>0.36269999999999902</v>
      </c>
      <c r="V27" s="722">
        <v>2.9999999999999901E-3</v>
      </c>
      <c r="W27" s="1036">
        <v>2.9999999999999901E-3</v>
      </c>
      <c r="X27" s="1036">
        <v>2.9999999999999901E-3</v>
      </c>
      <c r="Y27" s="723">
        <v>5.9999999999999897E-3</v>
      </c>
      <c r="Z27" s="722">
        <v>1.27999999999999E-2</v>
      </c>
      <c r="AA27" s="1036">
        <v>1.38E-2</v>
      </c>
      <c r="AB27" s="1036">
        <v>1.14E-2</v>
      </c>
      <c r="AC27" s="723">
        <v>2.5599999999999901E-2</v>
      </c>
      <c r="AD27" s="722">
        <v>5.7037999999999901E-2</v>
      </c>
      <c r="AE27" s="1036">
        <v>2.4861999999999999E-2</v>
      </c>
      <c r="AF27" s="1036">
        <v>9.7329999999999899E-3</v>
      </c>
      <c r="AG27" s="723">
        <v>0.114075999999999</v>
      </c>
      <c r="AH27" s="733">
        <v>1065.2365339999999</v>
      </c>
      <c r="AI27" s="1069">
        <v>715.96254199999998</v>
      </c>
      <c r="AJ27" s="725">
        <v>624.00698899999998</v>
      </c>
    </row>
    <row r="28" spans="1:36" ht="12.75" customHeight="1" x14ac:dyDescent="0.2">
      <c r="A28" s="568" t="s">
        <v>1558</v>
      </c>
      <c r="B28" s="711" t="s">
        <v>1698</v>
      </c>
      <c r="C28" s="1070" t="s">
        <v>36</v>
      </c>
      <c r="D28" s="712" t="s">
        <v>1705</v>
      </c>
      <c r="E28" s="708" t="s">
        <v>1828</v>
      </c>
      <c r="F28" s="715">
        <v>0.236371</v>
      </c>
      <c r="G28" s="1039">
        <v>0.10879</v>
      </c>
      <c r="H28" s="1039">
        <v>7.0707999999999993E-2</v>
      </c>
      <c r="I28" s="716">
        <v>0.472742</v>
      </c>
      <c r="J28" s="715">
        <v>2.6700000000000002E-2</v>
      </c>
      <c r="K28" s="1039">
        <v>1.3495E-2</v>
      </c>
      <c r="L28" s="1039">
        <v>1.0876E-2</v>
      </c>
      <c r="M28" s="716">
        <v>5.3399999999999899E-2</v>
      </c>
      <c r="N28" s="715">
        <v>8.2850000000000001</v>
      </c>
      <c r="O28" s="1039">
        <v>4.2125000000000004</v>
      </c>
      <c r="P28" s="1039">
        <v>3.0615600000000001</v>
      </c>
      <c r="Q28" s="716">
        <v>26.512</v>
      </c>
      <c r="R28" s="718">
        <v>9.7500000000000003E-2</v>
      </c>
      <c r="S28" s="1038">
        <v>4.2500000000000003E-2</v>
      </c>
      <c r="T28" s="1038">
        <v>1.9637000000000002E-2</v>
      </c>
      <c r="U28" s="719">
        <v>0.36270000000000002</v>
      </c>
      <c r="V28" s="722">
        <v>3.0000000000000001E-3</v>
      </c>
      <c r="W28" s="1036">
        <v>3.0000000000000001E-3</v>
      </c>
      <c r="X28" s="1036">
        <v>3.0000000000000001E-3</v>
      </c>
      <c r="Y28" s="723">
        <v>6.0000000000000001E-3</v>
      </c>
      <c r="Z28" s="722">
        <v>1.2800000000000001E-2</v>
      </c>
      <c r="AA28" s="1036">
        <v>1.3799999999999899E-2</v>
      </c>
      <c r="AB28" s="1036">
        <v>1.14E-2</v>
      </c>
      <c r="AC28" s="723">
        <v>2.5600000000000001E-2</v>
      </c>
      <c r="AD28" s="722">
        <v>5.7037999999999998E-2</v>
      </c>
      <c r="AE28" s="1036">
        <v>2.4861999999999902E-2</v>
      </c>
      <c r="AF28" s="1036">
        <v>9.7330000000000003E-3</v>
      </c>
      <c r="AG28" s="723">
        <v>0.114076</v>
      </c>
      <c r="AH28" s="733">
        <v>1756.137745</v>
      </c>
      <c r="AI28" s="1069">
        <v>1180.3283160000001</v>
      </c>
      <c r="AJ28" s="725">
        <v>1028.7313329999999</v>
      </c>
    </row>
    <row r="29" spans="1:36" ht="12.75" customHeight="1" x14ac:dyDescent="0.2">
      <c r="A29" s="568" t="s">
        <v>888</v>
      </c>
      <c r="B29" s="711" t="s">
        <v>191</v>
      </c>
      <c r="C29" s="1070" t="s">
        <v>36</v>
      </c>
      <c r="D29" s="712" t="s">
        <v>889</v>
      </c>
      <c r="E29" s="708" t="s">
        <v>1946</v>
      </c>
      <c r="F29" s="715">
        <v>0.23856999999999901</v>
      </c>
      <c r="G29" s="1039">
        <v>0.11043</v>
      </c>
      <c r="H29" s="1039">
        <v>6.7879999999999996E-2</v>
      </c>
      <c r="I29" s="716">
        <v>0.71570999999999996</v>
      </c>
      <c r="J29" s="715">
        <v>2.7339999999999899E-2</v>
      </c>
      <c r="K29" s="1039">
        <v>1.37799999999999E-2</v>
      </c>
      <c r="L29" s="1039">
        <v>1.074E-2</v>
      </c>
      <c r="M29" s="716">
        <v>8.2019999999999996E-2</v>
      </c>
      <c r="N29" s="715">
        <v>5.7777199999999898</v>
      </c>
      <c r="O29" s="1039">
        <v>4.5671600000000003</v>
      </c>
      <c r="P29" s="1039">
        <v>1.5815999999999999</v>
      </c>
      <c r="Q29" s="716">
        <v>27.732999999999901</v>
      </c>
      <c r="R29" s="718">
        <v>0.105421</v>
      </c>
      <c r="S29" s="1038">
        <v>0.101170999999999</v>
      </c>
      <c r="T29" s="1038">
        <v>0.101170999999999</v>
      </c>
      <c r="U29" s="719">
        <v>0.62586299999999995</v>
      </c>
      <c r="V29" s="722">
        <v>2.9999999999999901E-3</v>
      </c>
      <c r="W29" s="1036">
        <v>3.0000000000000001E-3</v>
      </c>
      <c r="X29" s="1036">
        <v>3.0000000000000001E-3</v>
      </c>
      <c r="Y29" s="723">
        <v>8.9999999999999993E-3</v>
      </c>
      <c r="Z29" s="722">
        <v>3.3199999999999903E-2</v>
      </c>
      <c r="AA29" s="1036">
        <v>4.02E-2</v>
      </c>
      <c r="AB29" s="1036">
        <v>3.3599999999999901E-2</v>
      </c>
      <c r="AC29" s="723">
        <v>9.9599999999999994E-2</v>
      </c>
      <c r="AD29" s="722">
        <v>7.9065999999999997E-2</v>
      </c>
      <c r="AE29" s="1036">
        <v>7.5877999999999904E-2</v>
      </c>
      <c r="AF29" s="1036">
        <v>7.5879000000000002E-2</v>
      </c>
      <c r="AG29" s="723">
        <v>0.23719799999999899</v>
      </c>
      <c r="AH29" s="733">
        <v>1003.9876849999901</v>
      </c>
      <c r="AI29" s="1069">
        <v>671.73175999999899</v>
      </c>
      <c r="AJ29" s="725">
        <v>573.97671299999899</v>
      </c>
    </row>
    <row r="30" spans="1:36" ht="12.75" customHeight="1" x14ac:dyDescent="0.2">
      <c r="A30" s="568" t="s">
        <v>1559</v>
      </c>
      <c r="B30" s="711" t="s">
        <v>1698</v>
      </c>
      <c r="C30" s="1070" t="s">
        <v>36</v>
      </c>
      <c r="D30" s="712" t="s">
        <v>1706</v>
      </c>
      <c r="E30" s="708" t="s">
        <v>1948</v>
      </c>
      <c r="F30" s="715">
        <v>0.23857</v>
      </c>
      <c r="G30" s="1039">
        <v>0.110429999999999</v>
      </c>
      <c r="H30" s="1039">
        <v>6.7879999999999996E-2</v>
      </c>
      <c r="I30" s="716">
        <v>0.71570999999999996</v>
      </c>
      <c r="J30" s="715">
        <v>2.734E-2</v>
      </c>
      <c r="K30" s="1039">
        <v>1.3780000000000001E-2</v>
      </c>
      <c r="L30" s="1039">
        <v>1.074E-2</v>
      </c>
      <c r="M30" s="716">
        <v>8.2019999999999996E-2</v>
      </c>
      <c r="N30" s="715">
        <v>5.7777200000000004</v>
      </c>
      <c r="O30" s="1039">
        <v>4.5671600000000003</v>
      </c>
      <c r="P30" s="1039">
        <v>1.5815999999999999</v>
      </c>
      <c r="Q30" s="716">
        <v>27.732999999999901</v>
      </c>
      <c r="R30" s="718">
        <v>0.105421</v>
      </c>
      <c r="S30" s="1038">
        <v>0.101170999999999</v>
      </c>
      <c r="T30" s="1038">
        <v>0.101171</v>
      </c>
      <c r="U30" s="719">
        <v>0.62586299999999995</v>
      </c>
      <c r="V30" s="722">
        <v>3.0000000000000001E-3</v>
      </c>
      <c r="W30" s="1036">
        <v>3.0000000000000001E-3</v>
      </c>
      <c r="X30" s="1036">
        <v>3.0000000000000001E-3</v>
      </c>
      <c r="Y30" s="723">
        <v>8.9999999999999993E-3</v>
      </c>
      <c r="Z30" s="722">
        <v>3.32E-2</v>
      </c>
      <c r="AA30" s="1036">
        <v>4.0199999999999902E-2</v>
      </c>
      <c r="AB30" s="1036">
        <v>3.3599999999999998E-2</v>
      </c>
      <c r="AC30" s="723">
        <v>9.9599999999999994E-2</v>
      </c>
      <c r="AD30" s="722">
        <v>7.9065999999999997E-2</v>
      </c>
      <c r="AE30" s="1036">
        <v>7.5877999999999904E-2</v>
      </c>
      <c r="AF30" s="1036">
        <v>7.5879000000000002E-2</v>
      </c>
      <c r="AG30" s="723">
        <v>0.23719799999999899</v>
      </c>
      <c r="AH30" s="733">
        <v>1553.2137499999999</v>
      </c>
      <c r="AI30" s="1069">
        <v>1039.199008</v>
      </c>
      <c r="AJ30" s="725">
        <v>887.96758699999998</v>
      </c>
    </row>
    <row r="31" spans="1:36" ht="12.75" customHeight="1" x14ac:dyDescent="0.2">
      <c r="A31" s="568" t="s">
        <v>1560</v>
      </c>
      <c r="B31" s="711" t="s">
        <v>1698</v>
      </c>
      <c r="C31" s="1070" t="s">
        <v>36</v>
      </c>
      <c r="D31" s="712" t="s">
        <v>1707</v>
      </c>
      <c r="E31" s="708" t="s">
        <v>1947</v>
      </c>
      <c r="F31" s="715">
        <v>0.23856999999999901</v>
      </c>
      <c r="G31" s="1039">
        <v>0.11043</v>
      </c>
      <c r="H31" s="1039">
        <v>6.7879999999999996E-2</v>
      </c>
      <c r="I31" s="716">
        <v>0.71570999999999996</v>
      </c>
      <c r="J31" s="715">
        <v>2.7339999999999899E-2</v>
      </c>
      <c r="K31" s="1039">
        <v>1.3780000000000001E-2</v>
      </c>
      <c r="L31" s="1039">
        <v>1.0739999999999901E-2</v>
      </c>
      <c r="M31" s="716">
        <v>8.2019999999999996E-2</v>
      </c>
      <c r="N31" s="715">
        <v>4.4857100000000001</v>
      </c>
      <c r="O31" s="1039">
        <v>2.2499999999999898</v>
      </c>
      <c r="P31" s="1039">
        <v>1.5815999999999899</v>
      </c>
      <c r="Q31" s="716">
        <v>21.531400000000001</v>
      </c>
      <c r="R31" s="718">
        <v>7.5420999999999905E-2</v>
      </c>
      <c r="S31" s="1038">
        <v>5.1171000000000001E-2</v>
      </c>
      <c r="T31" s="1038">
        <v>5.1170999999999897E-2</v>
      </c>
      <c r="U31" s="719">
        <v>0.45846300000000001</v>
      </c>
      <c r="V31" s="722">
        <v>1.7999999999999901E-2</v>
      </c>
      <c r="W31" s="1036">
        <v>1.7999999999999999E-2</v>
      </c>
      <c r="X31" s="1036">
        <v>1.7999999999999999E-2</v>
      </c>
      <c r="Y31" s="723">
        <v>5.3999999999999999E-2</v>
      </c>
      <c r="Z31" s="722">
        <v>3.3199999999999903E-2</v>
      </c>
      <c r="AA31" s="1036">
        <v>4.02E-2</v>
      </c>
      <c r="AB31" s="1036">
        <v>3.3599999999999998E-2</v>
      </c>
      <c r="AC31" s="723">
        <v>9.9599999999999994E-2</v>
      </c>
      <c r="AD31" s="722">
        <v>5.6565999999999998E-2</v>
      </c>
      <c r="AE31" s="1036">
        <v>3.8377999999999898E-2</v>
      </c>
      <c r="AF31" s="1036">
        <v>3.8378000000000002E-2</v>
      </c>
      <c r="AG31" s="723">
        <v>0.16969799999999999</v>
      </c>
      <c r="AH31" s="733">
        <v>1512.0251129999899</v>
      </c>
      <c r="AI31" s="1069">
        <v>1011.6411849999899</v>
      </c>
      <c r="AJ31" s="725">
        <v>864.42016899999999</v>
      </c>
    </row>
    <row r="32" spans="1:36" ht="12.75" customHeight="1" x14ac:dyDescent="0.2">
      <c r="A32" s="568" t="s">
        <v>890</v>
      </c>
      <c r="B32" s="711" t="s">
        <v>191</v>
      </c>
      <c r="C32" s="1070" t="s">
        <v>36</v>
      </c>
      <c r="D32" s="712" t="s">
        <v>126</v>
      </c>
      <c r="E32" s="708" t="s">
        <v>1946</v>
      </c>
      <c r="F32" s="715">
        <v>1.1319999999999999</v>
      </c>
      <c r="G32" s="1039">
        <v>0.89799999999999702</v>
      </c>
      <c r="H32" s="1039">
        <v>0.17399999999999899</v>
      </c>
      <c r="I32" s="716">
        <v>3.3959999999999999</v>
      </c>
      <c r="J32" s="715">
        <v>0.52300000000000002</v>
      </c>
      <c r="K32" s="1039">
        <v>8.8999999999999593E-2</v>
      </c>
      <c r="L32" s="1039">
        <v>0.17299999999999899</v>
      </c>
      <c r="M32" s="716">
        <v>1.56899999999999</v>
      </c>
      <c r="N32" s="715">
        <v>4.4857100000000001</v>
      </c>
      <c r="O32" s="1039">
        <v>2.2499999999999898</v>
      </c>
      <c r="P32" s="1039">
        <v>1.5815999999999899</v>
      </c>
      <c r="Q32" s="716">
        <v>21.531399999999898</v>
      </c>
      <c r="R32" s="718">
        <v>7.5421000000000002E-2</v>
      </c>
      <c r="S32" s="1038">
        <v>5.11709999999998E-2</v>
      </c>
      <c r="T32" s="1038">
        <v>5.1171000000000001E-2</v>
      </c>
      <c r="U32" s="719">
        <v>0.45846300000000001</v>
      </c>
      <c r="V32" s="722">
        <v>1.7999999999999901E-2</v>
      </c>
      <c r="W32" s="1036">
        <v>1.7999999999999901E-2</v>
      </c>
      <c r="X32" s="1036">
        <v>1.7999999999999901E-2</v>
      </c>
      <c r="Y32" s="723">
        <v>5.3999999999999902E-2</v>
      </c>
      <c r="Z32" s="722">
        <v>3.32E-2</v>
      </c>
      <c r="AA32" s="1036">
        <v>4.0199999999999798E-2</v>
      </c>
      <c r="AB32" s="1036">
        <v>3.3599999999999998E-2</v>
      </c>
      <c r="AC32" s="723">
        <v>9.95999999999998E-2</v>
      </c>
      <c r="AD32" s="722">
        <v>5.6565999999999998E-2</v>
      </c>
      <c r="AE32" s="1036">
        <v>3.8377999999999898E-2</v>
      </c>
      <c r="AF32" s="1036">
        <v>3.8378000000000002E-2</v>
      </c>
      <c r="AG32" s="723">
        <v>0.16969799999999899</v>
      </c>
      <c r="AH32" s="733">
        <v>1003.981886</v>
      </c>
      <c r="AI32" s="1069">
        <v>671.72788099999696</v>
      </c>
      <c r="AJ32" s="725">
        <v>573.97339699999895</v>
      </c>
    </row>
    <row r="33" spans="1:36" ht="12.75" customHeight="1" x14ac:dyDescent="0.2">
      <c r="A33" s="568" t="s">
        <v>891</v>
      </c>
      <c r="B33" s="711" t="s">
        <v>191</v>
      </c>
      <c r="C33" s="1070" t="s">
        <v>36</v>
      </c>
      <c r="D33" s="712" t="s">
        <v>128</v>
      </c>
      <c r="E33" s="708" t="s">
        <v>1827</v>
      </c>
      <c r="F33" s="715">
        <v>0.108</v>
      </c>
      <c r="G33" s="1039">
        <v>5.59999999999998E-2</v>
      </c>
      <c r="H33" s="1039">
        <v>2.1000000000000001E-2</v>
      </c>
      <c r="I33" s="716">
        <v>0.431999999999999</v>
      </c>
      <c r="J33" s="715">
        <v>0.27599999999999902</v>
      </c>
      <c r="K33" s="1039">
        <v>0.35299999999999898</v>
      </c>
      <c r="L33" s="1039">
        <v>0.23399999999999899</v>
      </c>
      <c r="M33" s="716">
        <v>1.1039999999999901</v>
      </c>
      <c r="N33" s="715">
        <v>0.99553799999999604</v>
      </c>
      <c r="O33" s="1039">
        <v>0.60519599999999896</v>
      </c>
      <c r="P33" s="1039">
        <v>0.71854599999999902</v>
      </c>
      <c r="Q33" s="716">
        <v>5.7325599999999799</v>
      </c>
      <c r="R33" s="718">
        <v>1.5102999999999899E-2</v>
      </c>
      <c r="S33" s="1038">
        <v>9.1099999999999896E-3</v>
      </c>
      <c r="T33" s="1038">
        <v>7.0770000000000104E-3</v>
      </c>
      <c r="U33" s="719">
        <v>6.0411999999999702E-2</v>
      </c>
      <c r="V33" s="722">
        <v>3.0000000000000001E-3</v>
      </c>
      <c r="W33" s="1036">
        <v>2.9999999999999901E-3</v>
      </c>
      <c r="X33" s="1036">
        <v>2.9999999999999901E-3</v>
      </c>
      <c r="Y33" s="723">
        <v>1.19999999999999E-2</v>
      </c>
      <c r="Z33" s="722">
        <v>4.1499999999999898E-2</v>
      </c>
      <c r="AA33" s="1036">
        <v>3.8999999999999903E-2</v>
      </c>
      <c r="AB33" s="1036">
        <v>2.8999999999999901E-2</v>
      </c>
      <c r="AC33" s="723">
        <v>0.16599999999999901</v>
      </c>
      <c r="AD33" s="722">
        <v>5.2649999999999997E-3</v>
      </c>
      <c r="AE33" s="1036">
        <v>2.2949999999999902E-3</v>
      </c>
      <c r="AF33" s="1036">
        <v>8.9599999999999901E-4</v>
      </c>
      <c r="AG33" s="723">
        <v>2.1059999999999902E-2</v>
      </c>
      <c r="AH33" s="733">
        <v>983.90015599999799</v>
      </c>
      <c r="AI33" s="1069">
        <v>593.43814899999995</v>
      </c>
      <c r="AJ33" s="725">
        <v>460.79596199999997</v>
      </c>
    </row>
    <row r="34" spans="1:36" ht="12.75" customHeight="1" x14ac:dyDescent="0.2">
      <c r="A34" s="568" t="s">
        <v>1561</v>
      </c>
      <c r="B34" s="711" t="s">
        <v>1698</v>
      </c>
      <c r="C34" s="1070" t="s">
        <v>36</v>
      </c>
      <c r="D34" s="712" t="s">
        <v>1700</v>
      </c>
      <c r="E34" s="708" t="s">
        <v>1827</v>
      </c>
      <c r="F34" s="715">
        <v>1.2973300000000001</v>
      </c>
      <c r="G34" s="1039">
        <v>0.66575499999999899</v>
      </c>
      <c r="H34" s="1039">
        <v>0.41811999999999899</v>
      </c>
      <c r="I34" s="716">
        <v>5.1893399999999996</v>
      </c>
      <c r="J34" s="715">
        <v>2.734E-2</v>
      </c>
      <c r="K34" s="1039">
        <v>1.3780000000000001E-2</v>
      </c>
      <c r="L34" s="1039">
        <v>1.0739999999999901E-2</v>
      </c>
      <c r="M34" s="716">
        <v>0.109359999999999</v>
      </c>
      <c r="N34" s="715">
        <v>0.99553800000000103</v>
      </c>
      <c r="O34" s="1039">
        <v>0.60519599999999896</v>
      </c>
      <c r="P34" s="1039">
        <v>0.71854599999999902</v>
      </c>
      <c r="Q34" s="716">
        <v>5.7325599999999897</v>
      </c>
      <c r="R34" s="718">
        <v>1.5103E-2</v>
      </c>
      <c r="S34" s="1038">
        <v>9.11E-3</v>
      </c>
      <c r="T34" s="1038">
        <v>7.0769999999999904E-3</v>
      </c>
      <c r="U34" s="719">
        <v>6.0411999999999903E-2</v>
      </c>
      <c r="V34" s="722">
        <v>3.0000000000000001E-3</v>
      </c>
      <c r="W34" s="1036">
        <v>2.9999999999999901E-3</v>
      </c>
      <c r="X34" s="1036">
        <v>3.0000000000000001E-3</v>
      </c>
      <c r="Y34" s="723">
        <v>1.19999999999999E-2</v>
      </c>
      <c r="Z34" s="722">
        <v>4.1500000000000002E-2</v>
      </c>
      <c r="AA34" s="1036">
        <v>3.8999999999999903E-2</v>
      </c>
      <c r="AB34" s="1036">
        <v>2.9000000000000001E-2</v>
      </c>
      <c r="AC34" s="723">
        <v>0.16599999999999901</v>
      </c>
      <c r="AD34" s="722">
        <v>5.2649999999999997E-3</v>
      </c>
      <c r="AE34" s="1036">
        <v>2.2949999999999902E-3</v>
      </c>
      <c r="AF34" s="1036">
        <v>8.9599999999999901E-4</v>
      </c>
      <c r="AG34" s="723">
        <v>2.1059999999999902E-2</v>
      </c>
      <c r="AH34" s="733">
        <v>1406.91398399999</v>
      </c>
      <c r="AI34" s="1069">
        <v>848.57841099999996</v>
      </c>
      <c r="AJ34" s="725">
        <v>658.90861299999904</v>
      </c>
    </row>
    <row r="35" spans="1:36" ht="12.75" customHeight="1" x14ac:dyDescent="0.2">
      <c r="A35" s="568" t="s">
        <v>960</v>
      </c>
      <c r="B35" s="711" t="s">
        <v>191</v>
      </c>
      <c r="C35" s="1070" t="s">
        <v>710</v>
      </c>
      <c r="D35" s="712" t="s">
        <v>103</v>
      </c>
      <c r="E35" s="708" t="s">
        <v>152</v>
      </c>
      <c r="F35" s="715">
        <v>0</v>
      </c>
      <c r="G35" s="1039">
        <v>0</v>
      </c>
      <c r="H35" s="1039">
        <v>0</v>
      </c>
      <c r="I35" s="716">
        <v>0</v>
      </c>
      <c r="J35" s="715">
        <v>0</v>
      </c>
      <c r="K35" s="1039">
        <v>0</v>
      </c>
      <c r="L35" s="1039">
        <v>0</v>
      </c>
      <c r="M35" s="716">
        <v>0</v>
      </c>
      <c r="N35" s="715">
        <v>0</v>
      </c>
      <c r="O35" s="1039">
        <v>0</v>
      </c>
      <c r="P35" s="1039">
        <v>0</v>
      </c>
      <c r="Q35" s="716">
        <v>0</v>
      </c>
      <c r="R35" s="718">
        <v>0</v>
      </c>
      <c r="S35" s="1038">
        <v>0</v>
      </c>
      <c r="T35" s="1038">
        <v>0</v>
      </c>
      <c r="U35" s="719">
        <v>0</v>
      </c>
      <c r="V35" s="722">
        <v>0</v>
      </c>
      <c r="W35" s="1036">
        <v>0</v>
      </c>
      <c r="X35" s="1036">
        <v>0</v>
      </c>
      <c r="Y35" s="723">
        <v>0</v>
      </c>
      <c r="Z35" s="722">
        <v>0</v>
      </c>
      <c r="AA35" s="1036">
        <v>0</v>
      </c>
      <c r="AB35" s="1036">
        <v>0</v>
      </c>
      <c r="AC35" s="723">
        <v>0</v>
      </c>
      <c r="AD35" s="722">
        <v>0</v>
      </c>
      <c r="AE35" s="1036">
        <v>0</v>
      </c>
      <c r="AF35" s="1036">
        <v>0</v>
      </c>
      <c r="AG35" s="723">
        <v>0</v>
      </c>
      <c r="AH35" s="733">
        <v>0</v>
      </c>
      <c r="AI35" s="1069">
        <v>0</v>
      </c>
      <c r="AJ35" s="725">
        <v>0</v>
      </c>
    </row>
    <row r="36" spans="1:36" ht="12.75" customHeight="1" x14ac:dyDescent="0.2">
      <c r="A36" s="568" t="s">
        <v>1563</v>
      </c>
      <c r="B36" s="711" t="s">
        <v>191</v>
      </c>
      <c r="C36" s="1070" t="s">
        <v>710</v>
      </c>
      <c r="D36" s="712" t="s">
        <v>103</v>
      </c>
      <c r="E36" s="708" t="s">
        <v>152</v>
      </c>
      <c r="F36" s="715">
        <v>0</v>
      </c>
      <c r="G36" s="1039">
        <v>0</v>
      </c>
      <c r="H36" s="1039">
        <v>0</v>
      </c>
      <c r="I36" s="716">
        <v>0</v>
      </c>
      <c r="J36" s="715">
        <v>0</v>
      </c>
      <c r="K36" s="1039">
        <v>0</v>
      </c>
      <c r="L36" s="1039">
        <v>0</v>
      </c>
      <c r="M36" s="716">
        <v>0</v>
      </c>
      <c r="N36" s="715">
        <v>0</v>
      </c>
      <c r="O36" s="1039">
        <v>0</v>
      </c>
      <c r="P36" s="1039">
        <v>0</v>
      </c>
      <c r="Q36" s="716">
        <v>0</v>
      </c>
      <c r="R36" s="718">
        <v>0</v>
      </c>
      <c r="S36" s="1038">
        <v>0</v>
      </c>
      <c r="T36" s="1038">
        <v>0</v>
      </c>
      <c r="U36" s="719">
        <v>0</v>
      </c>
      <c r="V36" s="722">
        <v>0</v>
      </c>
      <c r="W36" s="1036">
        <v>0</v>
      </c>
      <c r="X36" s="1036">
        <v>0</v>
      </c>
      <c r="Y36" s="723">
        <v>0</v>
      </c>
      <c r="Z36" s="722">
        <v>0</v>
      </c>
      <c r="AA36" s="1036">
        <v>0</v>
      </c>
      <c r="AB36" s="1036">
        <v>0</v>
      </c>
      <c r="AC36" s="723">
        <v>0</v>
      </c>
      <c r="AD36" s="722">
        <v>0</v>
      </c>
      <c r="AE36" s="1036">
        <v>0</v>
      </c>
      <c r="AF36" s="1036">
        <v>0</v>
      </c>
      <c r="AG36" s="723">
        <v>0</v>
      </c>
      <c r="AH36" s="733">
        <v>0</v>
      </c>
      <c r="AI36" s="1069">
        <v>0</v>
      </c>
      <c r="AJ36" s="725">
        <v>0</v>
      </c>
    </row>
    <row r="37" spans="1:36" ht="12.75" customHeight="1" x14ac:dyDescent="0.2">
      <c r="A37" s="568" t="s">
        <v>1450</v>
      </c>
      <c r="B37" s="711" t="s">
        <v>191</v>
      </c>
      <c r="C37" s="1070" t="s">
        <v>896</v>
      </c>
      <c r="D37" s="712" t="s">
        <v>103</v>
      </c>
      <c r="E37" s="708" t="s">
        <v>152</v>
      </c>
      <c r="F37" s="715">
        <v>0</v>
      </c>
      <c r="G37" s="1039">
        <v>0</v>
      </c>
      <c r="H37" s="1039">
        <v>0</v>
      </c>
      <c r="I37" s="716">
        <v>0</v>
      </c>
      <c r="J37" s="715">
        <v>0</v>
      </c>
      <c r="K37" s="1039">
        <v>0</v>
      </c>
      <c r="L37" s="1039">
        <v>0</v>
      </c>
      <c r="M37" s="716">
        <v>0</v>
      </c>
      <c r="N37" s="715">
        <v>0</v>
      </c>
      <c r="O37" s="1039">
        <v>0</v>
      </c>
      <c r="P37" s="1039">
        <v>0</v>
      </c>
      <c r="Q37" s="716">
        <v>0</v>
      </c>
      <c r="R37" s="718">
        <v>0</v>
      </c>
      <c r="S37" s="1038">
        <v>0</v>
      </c>
      <c r="T37" s="1038">
        <v>0</v>
      </c>
      <c r="U37" s="719">
        <v>0</v>
      </c>
      <c r="V37" s="722">
        <v>0</v>
      </c>
      <c r="W37" s="1036">
        <v>0</v>
      </c>
      <c r="X37" s="1036">
        <v>0</v>
      </c>
      <c r="Y37" s="723">
        <v>0</v>
      </c>
      <c r="Z37" s="722">
        <v>0</v>
      </c>
      <c r="AA37" s="1036">
        <v>0</v>
      </c>
      <c r="AB37" s="1036">
        <v>0</v>
      </c>
      <c r="AC37" s="723">
        <v>0</v>
      </c>
      <c r="AD37" s="722">
        <v>0</v>
      </c>
      <c r="AE37" s="1036">
        <v>0</v>
      </c>
      <c r="AF37" s="1036">
        <v>0</v>
      </c>
      <c r="AG37" s="723">
        <v>0</v>
      </c>
      <c r="AH37" s="733">
        <v>0</v>
      </c>
      <c r="AI37" s="1069">
        <v>0</v>
      </c>
      <c r="AJ37" s="725">
        <v>0</v>
      </c>
    </row>
    <row r="38" spans="1:36" ht="12.75" customHeight="1" x14ac:dyDescent="0.2">
      <c r="A38" s="568" t="s">
        <v>1565</v>
      </c>
      <c r="B38" s="711" t="s">
        <v>1698</v>
      </c>
      <c r="C38" s="1070" t="s">
        <v>896</v>
      </c>
      <c r="D38" s="712" t="s">
        <v>103</v>
      </c>
      <c r="E38" s="708" t="s">
        <v>152</v>
      </c>
      <c r="F38" s="513"/>
      <c r="I38" s="579"/>
      <c r="J38" s="513"/>
      <c r="M38" s="579"/>
      <c r="N38" s="513"/>
      <c r="Q38" s="579"/>
      <c r="R38" s="513"/>
      <c r="U38" s="579"/>
      <c r="V38" s="513"/>
      <c r="Y38" s="579"/>
      <c r="Z38" s="513"/>
      <c r="AC38" s="706"/>
      <c r="AD38" s="513"/>
      <c r="AG38" s="579"/>
      <c r="AH38" s="513"/>
      <c r="AJ38" s="579"/>
    </row>
    <row r="39" spans="1:36" ht="12.75" customHeight="1" x14ac:dyDescent="0.2">
      <c r="A39" s="568" t="s">
        <v>892</v>
      </c>
      <c r="B39" s="711" t="s">
        <v>191</v>
      </c>
      <c r="C39" s="1070" t="s">
        <v>14</v>
      </c>
      <c r="D39" s="712" t="s">
        <v>711</v>
      </c>
      <c r="E39" s="708" t="s">
        <v>1462</v>
      </c>
      <c r="F39" s="513"/>
      <c r="I39" s="579"/>
      <c r="J39" s="513"/>
      <c r="M39" s="579"/>
      <c r="N39" s="513"/>
      <c r="Q39" s="579"/>
      <c r="R39" s="513"/>
      <c r="U39" s="579"/>
      <c r="V39" s="513"/>
      <c r="Y39" s="579"/>
      <c r="Z39" s="513"/>
      <c r="AC39" s="706"/>
      <c r="AD39" s="513"/>
      <c r="AG39" s="579"/>
      <c r="AH39" s="513"/>
      <c r="AJ39" s="579"/>
    </row>
    <row r="40" spans="1:36" ht="12.75" customHeight="1" x14ac:dyDescent="0.2">
      <c r="A40" s="571" t="s">
        <v>712</v>
      </c>
      <c r="B40" s="551" t="s">
        <v>188</v>
      </c>
      <c r="C40" s="552" t="s">
        <v>8</v>
      </c>
      <c r="D40" s="553" t="s">
        <v>711</v>
      </c>
      <c r="E40" s="709" t="s">
        <v>1930</v>
      </c>
      <c r="F40" s="715">
        <v>26.330199999999898</v>
      </c>
      <c r="G40" s="1039">
        <v>11.879799999999999</v>
      </c>
      <c r="H40" s="1039">
        <v>14.101900000000001</v>
      </c>
      <c r="I40" s="716">
        <v>42.204047999999901</v>
      </c>
      <c r="J40" s="715">
        <v>4.5603600000000002</v>
      </c>
      <c r="K40" s="1039">
        <v>1.8949199999999999</v>
      </c>
      <c r="L40" s="1039">
        <v>2.2488999999999999</v>
      </c>
      <c r="M40" s="716">
        <v>7.4252639999999897</v>
      </c>
      <c r="N40" s="715">
        <v>3.41466</v>
      </c>
      <c r="O40" s="1039">
        <v>3.4957799999999999</v>
      </c>
      <c r="P40" s="1039">
        <v>5.8451700000000004</v>
      </c>
      <c r="Q40" s="716">
        <v>5.7037869999999904</v>
      </c>
      <c r="R40" s="718">
        <v>6.105E-2</v>
      </c>
      <c r="S40" s="1038">
        <v>4.3783000000000002E-2</v>
      </c>
      <c r="T40" s="1038">
        <v>1.2572E-2</v>
      </c>
      <c r="U40" s="719">
        <v>6.5999999999999906E-2</v>
      </c>
      <c r="V40" s="722">
        <v>1.8500000000000001E-3</v>
      </c>
      <c r="W40" s="1036">
        <v>1.9499999999999999E-3</v>
      </c>
      <c r="X40" s="1036">
        <v>2E-3</v>
      </c>
      <c r="Y40" s="723">
        <v>1.9999999999999901E-3</v>
      </c>
      <c r="Z40" s="722">
        <v>0</v>
      </c>
      <c r="AA40" s="1036">
        <v>0</v>
      </c>
      <c r="AB40" s="1036">
        <v>0</v>
      </c>
      <c r="AC40" s="723">
        <v>0</v>
      </c>
      <c r="AD40" s="722">
        <v>1.4498999999999901E-2</v>
      </c>
      <c r="AE40" s="1036">
        <v>1.0691000000000001E-2</v>
      </c>
      <c r="AF40" s="1036">
        <v>3.6280000000000001E-3</v>
      </c>
      <c r="AG40" s="723">
        <v>2.6678999999999901E-2</v>
      </c>
      <c r="AH40" s="733">
        <v>205.93458892705499</v>
      </c>
      <c r="AI40" s="1069">
        <v>178.01200239843701</v>
      </c>
      <c r="AJ40" s="725">
        <v>202.597404892095</v>
      </c>
    </row>
    <row r="41" spans="1:36" ht="12.75" customHeight="1" x14ac:dyDescent="0.2">
      <c r="A41" s="571" t="s">
        <v>713</v>
      </c>
      <c r="B41" s="551" t="s">
        <v>188</v>
      </c>
      <c r="C41" s="552" t="s">
        <v>8</v>
      </c>
      <c r="D41" s="553" t="s">
        <v>711</v>
      </c>
      <c r="E41" s="709" t="s">
        <v>1929</v>
      </c>
      <c r="F41" s="728">
        <v>25.276900000000001</v>
      </c>
      <c r="G41" s="1045">
        <v>11.6707999999999</v>
      </c>
      <c r="H41" s="1045">
        <v>13.0094999999999</v>
      </c>
      <c r="I41" s="729">
        <v>40.515884999999997</v>
      </c>
      <c r="J41" s="728">
        <v>4.4658499999999997</v>
      </c>
      <c r="K41" s="1045">
        <v>1.88608</v>
      </c>
      <c r="L41" s="1045">
        <v>2.1453299999999902</v>
      </c>
      <c r="M41" s="729">
        <v>7.2713719999999897</v>
      </c>
      <c r="N41" s="728">
        <v>3.26512</v>
      </c>
      <c r="O41" s="1045">
        <v>3.3432599999999901</v>
      </c>
      <c r="P41" s="1045">
        <v>5.5794799999999896</v>
      </c>
      <c r="Q41" s="729">
        <v>5.4539879999999901</v>
      </c>
      <c r="R41" s="730">
        <v>5.7349999999999998E-2</v>
      </c>
      <c r="S41" s="1044">
        <v>3.9932999999999899E-2</v>
      </c>
      <c r="T41" s="1044">
        <v>1.1672999999999999E-2</v>
      </c>
      <c r="U41" s="731">
        <v>6.1999999999999902E-2</v>
      </c>
      <c r="V41" s="730">
        <v>1.8499999999999901E-3</v>
      </c>
      <c r="W41" s="1044">
        <v>1.9499999999999999E-3</v>
      </c>
      <c r="X41" s="1044">
        <v>1.9999999999999901E-3</v>
      </c>
      <c r="Y41" s="731">
        <v>1.9999999999999901E-3</v>
      </c>
      <c r="Z41" s="730">
        <v>0</v>
      </c>
      <c r="AA41" s="1044">
        <v>0</v>
      </c>
      <c r="AB41" s="1044">
        <v>0</v>
      </c>
      <c r="AC41" s="731">
        <v>0</v>
      </c>
      <c r="AD41" s="730">
        <v>1.362E-2</v>
      </c>
      <c r="AE41" s="1044">
        <v>9.7439999999999992E-3</v>
      </c>
      <c r="AF41" s="1044">
        <v>3.3679999999999899E-3</v>
      </c>
      <c r="AG41" s="731">
        <v>2.5062000000000001E-2</v>
      </c>
      <c r="AH41" s="732">
        <v>230.971881826855</v>
      </c>
      <c r="AI41" s="321">
        <v>195.747984214279</v>
      </c>
      <c r="AJ41" s="378">
        <v>219.63477535547901</v>
      </c>
    </row>
    <row r="42" spans="1:36" ht="12.75" customHeight="1" x14ac:dyDescent="0.2">
      <c r="A42" s="571" t="s">
        <v>714</v>
      </c>
      <c r="B42" s="551" t="s">
        <v>188</v>
      </c>
      <c r="C42" s="552" t="s">
        <v>8</v>
      </c>
      <c r="D42" s="553" t="s">
        <v>711</v>
      </c>
      <c r="E42" s="709" t="s">
        <v>1928</v>
      </c>
      <c r="F42" s="715">
        <v>24.1067</v>
      </c>
      <c r="G42" s="1039">
        <v>11.4665999999999</v>
      </c>
      <c r="H42" s="1039">
        <v>11.9170999999999</v>
      </c>
      <c r="I42" s="716">
        <v>38.640149999999899</v>
      </c>
      <c r="J42" s="715">
        <v>4.3831499999999997</v>
      </c>
      <c r="K42" s="1039">
        <v>1.8640699999999999</v>
      </c>
      <c r="L42" s="1039">
        <v>2.05655999999999</v>
      </c>
      <c r="M42" s="716">
        <v>7.1367169999999902</v>
      </c>
      <c r="N42" s="715">
        <v>3.26512</v>
      </c>
      <c r="O42" s="1039">
        <v>3.3432599999999901</v>
      </c>
      <c r="P42" s="1039">
        <v>5.5794799999999896</v>
      </c>
      <c r="Q42" s="716">
        <v>5.4539879999999998</v>
      </c>
      <c r="R42" s="718">
        <v>5.3650000000000003E-2</v>
      </c>
      <c r="S42" s="1038">
        <v>3.6082000000000003E-2</v>
      </c>
      <c r="T42" s="1038">
        <v>1.07759999999999E-2</v>
      </c>
      <c r="U42" s="719">
        <v>5.7999999999999899E-2</v>
      </c>
      <c r="V42" s="722">
        <v>1.8499999999999901E-3</v>
      </c>
      <c r="W42" s="1036">
        <v>1.9499999999999999E-3</v>
      </c>
      <c r="X42" s="1036">
        <v>2E-3</v>
      </c>
      <c r="Y42" s="723">
        <v>1.9999999999999901E-3</v>
      </c>
      <c r="Z42" s="722">
        <v>0</v>
      </c>
      <c r="AA42" s="1036">
        <v>0</v>
      </c>
      <c r="AB42" s="1036">
        <v>0</v>
      </c>
      <c r="AC42" s="723">
        <v>0</v>
      </c>
      <c r="AD42" s="722">
        <v>1.2741999999999899E-2</v>
      </c>
      <c r="AE42" s="1036">
        <v>8.7969999999999993E-3</v>
      </c>
      <c r="AF42" s="1036">
        <v>3.1099999999999899E-3</v>
      </c>
      <c r="AG42" s="723">
        <v>2.3445000000000001E-2</v>
      </c>
      <c r="AH42" s="733">
        <v>279.892097218647</v>
      </c>
      <c r="AI42" s="1069">
        <v>233.138294700036</v>
      </c>
      <c r="AJ42" s="725">
        <v>258.32662815340598</v>
      </c>
    </row>
    <row r="43" spans="1:36" ht="12.75" customHeight="1" x14ac:dyDescent="0.2">
      <c r="A43" s="571" t="s">
        <v>715</v>
      </c>
      <c r="B43" s="551" t="s">
        <v>188</v>
      </c>
      <c r="C43" s="552" t="s">
        <v>8</v>
      </c>
      <c r="D43" s="553" t="s">
        <v>711</v>
      </c>
      <c r="E43" s="709" t="s">
        <v>1927</v>
      </c>
      <c r="F43" s="715">
        <v>22.936499999999999</v>
      </c>
      <c r="G43" s="1039">
        <v>11.3879</v>
      </c>
      <c r="H43" s="1039">
        <v>10.8247</v>
      </c>
      <c r="I43" s="716">
        <v>36.764415</v>
      </c>
      <c r="J43" s="715">
        <v>4.2886300000000004</v>
      </c>
      <c r="K43" s="1039">
        <v>1.8425499999999899</v>
      </c>
      <c r="L43" s="1039">
        <v>1.95299</v>
      </c>
      <c r="M43" s="716">
        <v>6.9828259999999904</v>
      </c>
      <c r="N43" s="715">
        <v>3.2651199999999898</v>
      </c>
      <c r="O43" s="1039">
        <v>3.3432599999999999</v>
      </c>
      <c r="P43" s="1039">
        <v>5.5794800000000002</v>
      </c>
      <c r="Q43" s="716">
        <v>5.4539879999999998</v>
      </c>
      <c r="R43" s="718">
        <v>4.9950000000000001E-2</v>
      </c>
      <c r="S43" s="1038">
        <v>3.2231000000000003E-2</v>
      </c>
      <c r="T43" s="1038">
        <v>9.8779999999999996E-3</v>
      </c>
      <c r="U43" s="719">
        <v>5.3999999999999902E-2</v>
      </c>
      <c r="V43" s="722">
        <v>1.8499999999999901E-3</v>
      </c>
      <c r="W43" s="1036">
        <v>1.9499999999999999E-3</v>
      </c>
      <c r="X43" s="1036">
        <v>2E-3</v>
      </c>
      <c r="Y43" s="723">
        <v>2E-3</v>
      </c>
      <c r="Z43" s="722">
        <v>0</v>
      </c>
      <c r="AA43" s="1036">
        <v>0</v>
      </c>
      <c r="AB43" s="1036">
        <v>0</v>
      </c>
      <c r="AC43" s="723">
        <v>0</v>
      </c>
      <c r="AD43" s="722">
        <v>1.18629999999999E-2</v>
      </c>
      <c r="AE43" s="1036">
        <v>7.8490000000000001E-3</v>
      </c>
      <c r="AF43" s="1036">
        <v>2.8509999999999998E-3</v>
      </c>
      <c r="AG43" s="723">
        <v>2.1828E-2</v>
      </c>
      <c r="AH43" s="733">
        <v>263.29205248616699</v>
      </c>
      <c r="AI43" s="1069">
        <v>219.482419112511</v>
      </c>
      <c r="AJ43" s="725">
        <v>243.36177425603299</v>
      </c>
    </row>
    <row r="44" spans="1:36" ht="12.75" customHeight="1" x14ac:dyDescent="0.2">
      <c r="A44" s="571" t="s">
        <v>716</v>
      </c>
      <c r="B44" s="551" t="s">
        <v>188</v>
      </c>
      <c r="C44" s="552" t="s">
        <v>8</v>
      </c>
      <c r="D44" s="553" t="s">
        <v>711</v>
      </c>
      <c r="E44" s="709" t="s">
        <v>1926</v>
      </c>
      <c r="F44" s="715">
        <v>21.883299999999998</v>
      </c>
      <c r="G44" s="1039">
        <v>11.178899999999899</v>
      </c>
      <c r="H44" s="1039">
        <v>9.7322799999999905</v>
      </c>
      <c r="I44" s="716">
        <v>35.076251999999897</v>
      </c>
      <c r="J44" s="715">
        <v>4.1941199999999901</v>
      </c>
      <c r="K44" s="1039">
        <v>1.83370999999999</v>
      </c>
      <c r="L44" s="1039">
        <v>1.8494200000000001</v>
      </c>
      <c r="M44" s="716">
        <v>6.8289350000000004</v>
      </c>
      <c r="N44" s="715">
        <v>3.26512</v>
      </c>
      <c r="O44" s="1039">
        <v>3.3432599999999901</v>
      </c>
      <c r="P44" s="1039">
        <v>5.5794800000000002</v>
      </c>
      <c r="Q44" s="716">
        <v>5.4539879999999901</v>
      </c>
      <c r="R44" s="718">
        <v>4.6249999999999902E-2</v>
      </c>
      <c r="S44" s="1038">
        <v>2.8380999999999899E-2</v>
      </c>
      <c r="T44" s="1038">
        <v>8.9790000000000095E-3</v>
      </c>
      <c r="U44" s="719">
        <v>4.9999999999999899E-2</v>
      </c>
      <c r="V44" s="722">
        <v>1.8500000000000001E-3</v>
      </c>
      <c r="W44" s="1036">
        <v>1.9499999999999999E-3</v>
      </c>
      <c r="X44" s="1036">
        <v>2E-3</v>
      </c>
      <c r="Y44" s="723">
        <v>2E-3</v>
      </c>
      <c r="Z44" s="722">
        <v>0</v>
      </c>
      <c r="AA44" s="1036">
        <v>0</v>
      </c>
      <c r="AB44" s="1036">
        <v>0</v>
      </c>
      <c r="AC44" s="723">
        <v>0</v>
      </c>
      <c r="AD44" s="722">
        <v>1.0984000000000001E-2</v>
      </c>
      <c r="AE44" s="1036">
        <v>6.9029999999999899E-3</v>
      </c>
      <c r="AF44" s="1036">
        <v>2.5920000000000001E-3</v>
      </c>
      <c r="AG44" s="723">
        <v>2.02119999999999E-2</v>
      </c>
      <c r="AH44" s="733">
        <v>216.723192783016</v>
      </c>
      <c r="AI44" s="1069">
        <v>182.683775713426</v>
      </c>
      <c r="AJ44" s="725">
        <v>204.32945415596001</v>
      </c>
    </row>
    <row r="45" spans="1:36" ht="12.75" customHeight="1" x14ac:dyDescent="0.2">
      <c r="A45" s="571" t="s">
        <v>717</v>
      </c>
      <c r="B45" s="551" t="s">
        <v>188</v>
      </c>
      <c r="C45" s="552" t="s">
        <v>8</v>
      </c>
      <c r="D45" s="553" t="s">
        <v>711</v>
      </c>
      <c r="E45" s="709" t="s">
        <v>1925</v>
      </c>
      <c r="F45" s="715">
        <v>21.649199999999901</v>
      </c>
      <c r="G45" s="1039">
        <v>11.0626999999999</v>
      </c>
      <c r="H45" s="1039">
        <v>9.5336599999999905</v>
      </c>
      <c r="I45" s="716">
        <v>34.701106000000003</v>
      </c>
      <c r="J45" s="715">
        <v>4.1586699999999901</v>
      </c>
      <c r="K45" s="1039">
        <v>1.8097799999999999</v>
      </c>
      <c r="L45" s="1039">
        <v>1.8198299999999901</v>
      </c>
      <c r="M45" s="716">
        <v>6.7712250000000003</v>
      </c>
      <c r="N45" s="715">
        <v>3.26512</v>
      </c>
      <c r="O45" s="1039">
        <v>3.3432599999999999</v>
      </c>
      <c r="P45" s="1039">
        <v>5.5794800000000002</v>
      </c>
      <c r="Q45" s="716">
        <v>5.4539879999999901</v>
      </c>
      <c r="R45" s="718">
        <v>4.9024999999999902E-2</v>
      </c>
      <c r="S45" s="1038">
        <v>3.0280999999999999E-2</v>
      </c>
      <c r="T45" s="1038">
        <v>1.2572E-2</v>
      </c>
      <c r="U45" s="719">
        <v>5.2999999999999901E-2</v>
      </c>
      <c r="V45" s="722">
        <v>1.8500000000000001E-3</v>
      </c>
      <c r="W45" s="1036">
        <v>1.9499999999999999E-3</v>
      </c>
      <c r="X45" s="1036">
        <v>1.9999999999999901E-3</v>
      </c>
      <c r="Y45" s="723">
        <v>2E-3</v>
      </c>
      <c r="Z45" s="722">
        <v>0</v>
      </c>
      <c r="AA45" s="1036">
        <v>0</v>
      </c>
      <c r="AB45" s="1036">
        <v>0</v>
      </c>
      <c r="AC45" s="723">
        <v>0</v>
      </c>
      <c r="AD45" s="722">
        <v>1.16429999999999E-2</v>
      </c>
      <c r="AE45" s="1036">
        <v>7.365E-3</v>
      </c>
      <c r="AF45" s="1036">
        <v>3.6279999999999902E-3</v>
      </c>
      <c r="AG45" s="723">
        <v>2.1423999999999999E-2</v>
      </c>
      <c r="AH45" s="733">
        <v>224.54828738025199</v>
      </c>
      <c r="AI45" s="1069">
        <v>188.39705593153499</v>
      </c>
      <c r="AJ45" s="725">
        <v>209.972115402393</v>
      </c>
    </row>
    <row r="46" spans="1:36" ht="12.75" customHeight="1" x14ac:dyDescent="0.2">
      <c r="A46" s="571" t="s">
        <v>718</v>
      </c>
      <c r="B46" s="551" t="s">
        <v>188</v>
      </c>
      <c r="C46" s="552" t="s">
        <v>8</v>
      </c>
      <c r="D46" s="553" t="s">
        <v>711</v>
      </c>
      <c r="E46" s="709" t="s">
        <v>1924</v>
      </c>
      <c r="F46" s="715">
        <v>21.415199999999899</v>
      </c>
      <c r="G46" s="1039">
        <v>10.8209</v>
      </c>
      <c r="H46" s="1039">
        <v>9.4343499999999896</v>
      </c>
      <c r="I46" s="716">
        <v>34.325958999999898</v>
      </c>
      <c r="J46" s="715">
        <v>4.1114199999999901</v>
      </c>
      <c r="K46" s="1039">
        <v>1.7990200000000001</v>
      </c>
      <c r="L46" s="1039">
        <v>1.80503999999999</v>
      </c>
      <c r="M46" s="716">
        <v>6.6942789999999901</v>
      </c>
      <c r="N46" s="715">
        <v>3.2651199999999898</v>
      </c>
      <c r="O46" s="1039">
        <v>3.3432599999999901</v>
      </c>
      <c r="P46" s="1039">
        <v>5.5794799999999896</v>
      </c>
      <c r="Q46" s="716">
        <v>5.4539879999999901</v>
      </c>
      <c r="R46" s="718">
        <v>4.9024999999999902E-2</v>
      </c>
      <c r="S46" s="1038">
        <v>3.0280999999999898E-2</v>
      </c>
      <c r="T46" s="1038">
        <v>1.2571999999999899E-2</v>
      </c>
      <c r="U46" s="719">
        <v>5.2999999999999901E-2</v>
      </c>
      <c r="V46" s="722">
        <v>1.8499999999999901E-3</v>
      </c>
      <c r="W46" s="1036">
        <v>1.9499999999999999E-3</v>
      </c>
      <c r="X46" s="1036">
        <v>1.9999999999999901E-3</v>
      </c>
      <c r="Y46" s="723">
        <v>1.9999999999999901E-3</v>
      </c>
      <c r="Z46" s="722">
        <v>0</v>
      </c>
      <c r="AA46" s="1036">
        <v>0</v>
      </c>
      <c r="AB46" s="1036">
        <v>0</v>
      </c>
      <c r="AC46" s="723">
        <v>0</v>
      </c>
      <c r="AD46" s="722">
        <v>1.16429999999999E-2</v>
      </c>
      <c r="AE46" s="1036">
        <v>7.3649999999999896E-3</v>
      </c>
      <c r="AF46" s="1036">
        <v>3.6279999999999902E-3</v>
      </c>
      <c r="AG46" s="723">
        <v>2.1423999999999901E-2</v>
      </c>
      <c r="AH46" s="733">
        <v>246.986997983404</v>
      </c>
      <c r="AI46" s="1069">
        <v>207.30328001028499</v>
      </c>
      <c r="AJ46" s="725">
        <v>231.08926592006799</v>
      </c>
    </row>
    <row r="47" spans="1:36" ht="12.75" customHeight="1" x14ac:dyDescent="0.2">
      <c r="A47" s="571" t="s">
        <v>719</v>
      </c>
      <c r="B47" s="551" t="s">
        <v>188</v>
      </c>
      <c r="C47" s="552" t="s">
        <v>8</v>
      </c>
      <c r="D47" s="553" t="s">
        <v>711</v>
      </c>
      <c r="E47" s="709" t="s">
        <v>1923</v>
      </c>
      <c r="F47" s="715">
        <v>21.0640999999999</v>
      </c>
      <c r="G47" s="1039">
        <v>10.709399999999899</v>
      </c>
      <c r="H47" s="1039">
        <v>9.3350399999999993</v>
      </c>
      <c r="I47" s="716">
        <v>33.763238000000001</v>
      </c>
      <c r="J47" s="715">
        <v>4.0759699999999999</v>
      </c>
      <c r="K47" s="1039">
        <v>1.7750899999999901</v>
      </c>
      <c r="L47" s="1039">
        <v>1.77545</v>
      </c>
      <c r="M47" s="716">
        <v>6.6365699999999999</v>
      </c>
      <c r="N47" s="715">
        <v>3.26512</v>
      </c>
      <c r="O47" s="1039">
        <v>3.3432599999999901</v>
      </c>
      <c r="P47" s="1039">
        <v>5.5794799999999896</v>
      </c>
      <c r="Q47" s="716">
        <v>5.4539879999999998</v>
      </c>
      <c r="R47" s="718">
        <v>4.9024999999999902E-2</v>
      </c>
      <c r="S47" s="1038">
        <v>3.0280999999999898E-2</v>
      </c>
      <c r="T47" s="1038">
        <v>1.2571999999999899E-2</v>
      </c>
      <c r="U47" s="719">
        <v>5.2999999999999999E-2</v>
      </c>
      <c r="V47" s="722">
        <v>1.8500000000000001E-3</v>
      </c>
      <c r="W47" s="1036">
        <v>1.9499999999999899E-3</v>
      </c>
      <c r="X47" s="1036">
        <v>1.9999999999999901E-3</v>
      </c>
      <c r="Y47" s="723">
        <v>2E-3</v>
      </c>
      <c r="Z47" s="722">
        <v>0</v>
      </c>
      <c r="AA47" s="1036">
        <v>0</v>
      </c>
      <c r="AB47" s="1036">
        <v>0</v>
      </c>
      <c r="AC47" s="723">
        <v>0</v>
      </c>
      <c r="AD47" s="722">
        <v>1.16429999999999E-2</v>
      </c>
      <c r="AE47" s="1036">
        <v>7.3649999999999801E-3</v>
      </c>
      <c r="AF47" s="1036">
        <v>3.6280000000000001E-3</v>
      </c>
      <c r="AG47" s="723">
        <v>2.1423999999999999E-2</v>
      </c>
      <c r="AH47" s="733">
        <v>238.19470971672601</v>
      </c>
      <c r="AI47" s="1069">
        <v>199.703220481177</v>
      </c>
      <c r="AJ47" s="725">
        <v>222.43430949251399</v>
      </c>
    </row>
    <row r="48" spans="1:36" ht="12.75" customHeight="1" x14ac:dyDescent="0.2">
      <c r="A48" s="571" t="s">
        <v>720</v>
      </c>
      <c r="B48" s="551" t="s">
        <v>188</v>
      </c>
      <c r="C48" s="552" t="s">
        <v>8</v>
      </c>
      <c r="D48" s="553" t="s">
        <v>711</v>
      </c>
      <c r="E48" s="709" t="s">
        <v>1922</v>
      </c>
      <c r="F48" s="715">
        <v>20.830100000000002</v>
      </c>
      <c r="G48" s="1039">
        <v>10.5931999999999</v>
      </c>
      <c r="H48" s="1039">
        <v>9.1364199999999993</v>
      </c>
      <c r="I48" s="716">
        <v>33.388090999999903</v>
      </c>
      <c r="J48" s="715">
        <v>4.0287099999999896</v>
      </c>
      <c r="K48" s="1039">
        <v>1.7516400000000001</v>
      </c>
      <c r="L48" s="1039">
        <v>1.76065</v>
      </c>
      <c r="M48" s="716">
        <v>6.5596239999999897</v>
      </c>
      <c r="N48" s="715">
        <v>3.2651199999999898</v>
      </c>
      <c r="O48" s="1039">
        <v>3.3432599999999901</v>
      </c>
      <c r="P48" s="1039">
        <v>5.5794799999999896</v>
      </c>
      <c r="Q48" s="716">
        <v>5.4539879999999901</v>
      </c>
      <c r="R48" s="718">
        <v>4.9024999999999902E-2</v>
      </c>
      <c r="S48" s="1038">
        <v>3.0280999999999898E-2</v>
      </c>
      <c r="T48" s="1038">
        <v>1.2572E-2</v>
      </c>
      <c r="U48" s="719">
        <v>5.2999999999999999E-2</v>
      </c>
      <c r="V48" s="722">
        <v>1.8500000000000001E-3</v>
      </c>
      <c r="W48" s="1036">
        <v>1.9499999999999899E-3</v>
      </c>
      <c r="X48" s="1036">
        <v>2E-3</v>
      </c>
      <c r="Y48" s="723">
        <v>1.9999999999999901E-3</v>
      </c>
      <c r="Z48" s="722">
        <v>0</v>
      </c>
      <c r="AA48" s="1036">
        <v>0</v>
      </c>
      <c r="AB48" s="1036">
        <v>0</v>
      </c>
      <c r="AC48" s="723">
        <v>0</v>
      </c>
      <c r="AD48" s="722">
        <v>1.1643000000000001E-2</v>
      </c>
      <c r="AE48" s="1036">
        <v>7.3649999999999896E-3</v>
      </c>
      <c r="AF48" s="1036">
        <v>3.6280000000000001E-3</v>
      </c>
      <c r="AG48" s="723">
        <v>2.1423999999999901E-2</v>
      </c>
      <c r="AH48" s="733">
        <v>237.69239665988599</v>
      </c>
      <c r="AI48" s="1069">
        <v>200.59918534225</v>
      </c>
      <c r="AJ48" s="725">
        <v>224.467915287073</v>
      </c>
    </row>
    <row r="49" spans="1:36" ht="12.75" customHeight="1" x14ac:dyDescent="0.2">
      <c r="A49" s="571" t="s">
        <v>721</v>
      </c>
      <c r="B49" s="551" t="s">
        <v>188</v>
      </c>
      <c r="C49" s="552" t="s">
        <v>8</v>
      </c>
      <c r="D49" s="553" t="s">
        <v>711</v>
      </c>
      <c r="E49" s="709" t="s">
        <v>1931</v>
      </c>
      <c r="F49" s="715">
        <v>20.478999999999999</v>
      </c>
      <c r="G49" s="1039">
        <v>10.481699999999901</v>
      </c>
      <c r="H49" s="1039">
        <v>9.0371199999999998</v>
      </c>
      <c r="I49" s="716">
        <v>32.825370999999997</v>
      </c>
      <c r="J49" s="715">
        <v>3.9932699999999901</v>
      </c>
      <c r="K49" s="1039">
        <v>1.7403899999999899</v>
      </c>
      <c r="L49" s="1039">
        <v>1.74585999999999</v>
      </c>
      <c r="M49" s="716">
        <v>6.5019150000000003</v>
      </c>
      <c r="N49" s="715">
        <v>3.2651199999999898</v>
      </c>
      <c r="O49" s="1039">
        <v>3.3432599999999901</v>
      </c>
      <c r="P49" s="1039">
        <v>5.5794799999999896</v>
      </c>
      <c r="Q49" s="716">
        <v>5.4539879999999998</v>
      </c>
      <c r="R49" s="718">
        <v>4.9024999999999902E-2</v>
      </c>
      <c r="S49" s="1038">
        <v>3.0280999999999898E-2</v>
      </c>
      <c r="T49" s="1038">
        <v>1.2572E-2</v>
      </c>
      <c r="U49" s="719">
        <v>5.2999999999999999E-2</v>
      </c>
      <c r="V49" s="722">
        <v>1.8499999999999901E-3</v>
      </c>
      <c r="W49" s="1036">
        <v>1.9499999999999899E-3</v>
      </c>
      <c r="X49" s="1036">
        <v>1.9999999999999901E-3</v>
      </c>
      <c r="Y49" s="723">
        <v>2E-3</v>
      </c>
      <c r="Z49" s="722">
        <v>0</v>
      </c>
      <c r="AA49" s="1036">
        <v>0</v>
      </c>
      <c r="AB49" s="1036">
        <v>0</v>
      </c>
      <c r="AC49" s="723">
        <v>0</v>
      </c>
      <c r="AD49" s="722">
        <v>1.16429999999999E-2</v>
      </c>
      <c r="AE49" s="1036">
        <v>7.3649999999999896E-3</v>
      </c>
      <c r="AF49" s="1036">
        <v>3.6280000000000001E-3</v>
      </c>
      <c r="AG49" s="723">
        <v>2.1423999999999999E-2</v>
      </c>
      <c r="AH49" s="733">
        <v>222.35153675770201</v>
      </c>
      <c r="AI49" s="1069">
        <v>187.01594991887401</v>
      </c>
      <c r="AJ49" s="725">
        <v>208.864623439089</v>
      </c>
    </row>
    <row r="50" spans="1:36" ht="12.75" customHeight="1" x14ac:dyDescent="0.2">
      <c r="A50" s="571" t="s">
        <v>722</v>
      </c>
      <c r="B50" s="551" t="s">
        <v>188</v>
      </c>
      <c r="C50" s="552" t="s">
        <v>8</v>
      </c>
      <c r="D50" s="553" t="s">
        <v>711</v>
      </c>
      <c r="E50" s="709" t="s">
        <v>1920</v>
      </c>
      <c r="F50" s="715">
        <v>20.4789999999999</v>
      </c>
      <c r="G50" s="1039">
        <v>10.4817</v>
      </c>
      <c r="H50" s="1039">
        <v>9.0371199999999998</v>
      </c>
      <c r="I50" s="716">
        <v>32.825370999999897</v>
      </c>
      <c r="J50" s="715">
        <v>3.9932699999999901</v>
      </c>
      <c r="K50" s="1039">
        <v>1.7403900000000001</v>
      </c>
      <c r="L50" s="1039">
        <v>1.74586</v>
      </c>
      <c r="M50" s="716">
        <v>6.5019149999999897</v>
      </c>
      <c r="N50" s="715">
        <v>3.26512</v>
      </c>
      <c r="O50" s="1039">
        <v>3.3432599999999901</v>
      </c>
      <c r="P50" s="1039">
        <v>5.5794799999999896</v>
      </c>
      <c r="Q50" s="716">
        <v>5.4539879999999901</v>
      </c>
      <c r="R50" s="718">
        <v>4.9024999999999902E-2</v>
      </c>
      <c r="S50" s="1038">
        <v>3.0280999999999999E-2</v>
      </c>
      <c r="T50" s="1038">
        <v>1.2571999999999899E-2</v>
      </c>
      <c r="U50" s="719">
        <v>5.2999999999999901E-2</v>
      </c>
      <c r="V50" s="722">
        <v>1.8500000000000001E-3</v>
      </c>
      <c r="W50" s="1036">
        <v>1.9499999999999899E-3</v>
      </c>
      <c r="X50" s="1036">
        <v>1.9999999999999901E-3</v>
      </c>
      <c r="Y50" s="723">
        <v>1.9999999999999901E-3</v>
      </c>
      <c r="Z50" s="722">
        <v>0</v>
      </c>
      <c r="AA50" s="1036">
        <v>0</v>
      </c>
      <c r="AB50" s="1036">
        <v>0</v>
      </c>
      <c r="AC50" s="723">
        <v>0</v>
      </c>
      <c r="AD50" s="722">
        <v>1.16429999999999E-2</v>
      </c>
      <c r="AE50" s="1036">
        <v>7.365E-3</v>
      </c>
      <c r="AF50" s="1036">
        <v>3.6280000000000001E-3</v>
      </c>
      <c r="AG50" s="723">
        <v>2.1423999999999901E-2</v>
      </c>
      <c r="AH50" s="733">
        <v>237.41919512019001</v>
      </c>
      <c r="AI50" s="1069">
        <v>198.08872230495999</v>
      </c>
      <c r="AJ50" s="725">
        <v>219.79939380517601</v>
      </c>
    </row>
    <row r="51" spans="1:36" ht="12.75" customHeight="1" x14ac:dyDescent="0.2">
      <c r="A51" s="571" t="s">
        <v>723</v>
      </c>
      <c r="B51" s="551" t="s">
        <v>188</v>
      </c>
      <c r="C51" s="552" t="s">
        <v>8</v>
      </c>
      <c r="D51" s="553" t="s">
        <v>603</v>
      </c>
      <c r="E51" s="709" t="s">
        <v>1919</v>
      </c>
      <c r="F51" s="715">
        <v>6.3410600000000104</v>
      </c>
      <c r="G51" s="1039">
        <v>9.6352200000000003</v>
      </c>
      <c r="H51" s="1039">
        <v>2.1844000000000001</v>
      </c>
      <c r="I51" s="716">
        <v>24.04</v>
      </c>
      <c r="J51" s="715">
        <v>0.21471199999999999</v>
      </c>
      <c r="K51" s="1039">
        <v>0.14671599999999901</v>
      </c>
      <c r="L51" s="1039">
        <v>6.8263999999999894E-2</v>
      </c>
      <c r="M51" s="716">
        <v>2.08</v>
      </c>
      <c r="N51" s="715">
        <v>0.37987900000000102</v>
      </c>
      <c r="O51" s="1039">
        <v>0.75223399999999896</v>
      </c>
      <c r="P51" s="1039">
        <v>0.37725199999999998</v>
      </c>
      <c r="Q51" s="716">
        <v>1.1499999999999999</v>
      </c>
      <c r="R51" s="718">
        <v>1.3860000000000001E-3</v>
      </c>
      <c r="S51" s="1038">
        <v>3.2999999999999902E-4</v>
      </c>
      <c r="T51" s="1038">
        <v>1.51899999999999E-3</v>
      </c>
      <c r="U51" s="719">
        <v>3.3000000000000002E-2</v>
      </c>
      <c r="V51" s="722">
        <v>4.3749999999999997E-2</v>
      </c>
      <c r="W51" s="1036">
        <v>0.12348099999999999</v>
      </c>
      <c r="X51" s="1036">
        <v>7.3914999999999995E-2</v>
      </c>
      <c r="Y51" s="723">
        <v>0.35</v>
      </c>
      <c r="Z51" s="722">
        <v>3.8219000000000003E-2</v>
      </c>
      <c r="AA51" s="1036">
        <v>4.4355999999999902E-2</v>
      </c>
      <c r="AB51" s="1036">
        <v>5.19999999999999E-2</v>
      </c>
      <c r="AC51" s="723">
        <v>0.30575000000000002</v>
      </c>
      <c r="AD51" s="722">
        <v>2.2699999999999999E-4</v>
      </c>
      <c r="AE51" s="1036">
        <v>1.7200000000000001E-4</v>
      </c>
      <c r="AF51" s="1036">
        <v>4.4199999999999898E-4</v>
      </c>
      <c r="AG51" s="723">
        <v>4.6750000000000003E-3</v>
      </c>
      <c r="AH51" s="733">
        <v>232.59933896460899</v>
      </c>
      <c r="AI51" s="1069">
        <v>193.98691061752501</v>
      </c>
      <c r="AJ51" s="725">
        <v>215.17363332948801</v>
      </c>
    </row>
    <row r="52" spans="1:36" ht="12.75" customHeight="1" x14ac:dyDescent="0.2">
      <c r="A52" s="571" t="s">
        <v>724</v>
      </c>
      <c r="B52" s="551" t="s">
        <v>188</v>
      </c>
      <c r="C52" s="552" t="s">
        <v>8</v>
      </c>
      <c r="D52" s="553" t="s">
        <v>605</v>
      </c>
      <c r="E52" s="709" t="s">
        <v>1918</v>
      </c>
      <c r="F52" s="715">
        <v>1.5665500000000001</v>
      </c>
      <c r="G52" s="1039">
        <v>1.3024499999999899</v>
      </c>
      <c r="H52" s="1039">
        <v>1.9979499999999999</v>
      </c>
      <c r="I52" s="716">
        <v>17.53</v>
      </c>
      <c r="J52" s="715">
        <v>6.5950000000000106E-2</v>
      </c>
      <c r="K52" s="1039">
        <v>1.7846999999999901E-2</v>
      </c>
      <c r="L52" s="1039">
        <v>6.1892000000000003E-2</v>
      </c>
      <c r="M52" s="716">
        <v>2.0299999999999998</v>
      </c>
      <c r="N52" s="715">
        <v>0.2437</v>
      </c>
      <c r="O52" s="1039">
        <v>0.19339999999999899</v>
      </c>
      <c r="P52" s="1039">
        <v>0.120338</v>
      </c>
      <c r="Q52" s="716">
        <v>0.5</v>
      </c>
      <c r="R52" s="718">
        <v>5.0000000000000096E-3</v>
      </c>
      <c r="S52" s="1038">
        <v>4.2579999999999996E-3</v>
      </c>
      <c r="T52" s="1038">
        <v>4.9999999999999897E-3</v>
      </c>
      <c r="U52" s="719">
        <v>3.3000000000000099E-2</v>
      </c>
      <c r="V52" s="722">
        <v>5.2933000000000098E-2</v>
      </c>
      <c r="W52" s="1036">
        <v>0.13858699999999999</v>
      </c>
      <c r="X52" s="1036">
        <v>8.3959000000000006E-2</v>
      </c>
      <c r="Y52" s="723">
        <v>0.423460000000001</v>
      </c>
      <c r="Z52" s="722">
        <v>1.6656000000000001E-2</v>
      </c>
      <c r="AA52" s="1036">
        <v>1.8669000000000002E-2</v>
      </c>
      <c r="AB52" s="1036">
        <v>2.1999999999999902E-2</v>
      </c>
      <c r="AC52" s="723">
        <v>0.13325000000000001</v>
      </c>
      <c r="AD52" s="722">
        <v>7.3000000000000202E-4</v>
      </c>
      <c r="AE52" s="1036">
        <v>8.9099999999999802E-4</v>
      </c>
      <c r="AF52" s="1036">
        <v>1.196E-3</v>
      </c>
      <c r="AG52" s="723">
        <v>1.519E-2</v>
      </c>
      <c r="AH52" s="733">
        <v>220.11888676266301</v>
      </c>
      <c r="AI52" s="1069">
        <v>183.33336223890001</v>
      </c>
      <c r="AJ52" s="725">
        <v>203.130087449141</v>
      </c>
    </row>
    <row r="53" spans="1:36" ht="12.75" customHeight="1" x14ac:dyDescent="0.2">
      <c r="A53" s="571" t="s">
        <v>725</v>
      </c>
      <c r="B53" s="551" t="s">
        <v>188</v>
      </c>
      <c r="C53" s="552" t="s">
        <v>8</v>
      </c>
      <c r="D53" s="553" t="s">
        <v>607</v>
      </c>
      <c r="E53" s="709" t="s">
        <v>1916</v>
      </c>
      <c r="F53" s="715">
        <v>0.541300000000002</v>
      </c>
      <c r="G53" s="1039">
        <v>0.56342000000000003</v>
      </c>
      <c r="H53" s="1039">
        <v>0.69038099999999902</v>
      </c>
      <c r="I53" s="716">
        <v>16.979999999999901</v>
      </c>
      <c r="J53" s="715">
        <v>4.5069999999999999E-2</v>
      </c>
      <c r="K53" s="1039">
        <v>1.0421E-2</v>
      </c>
      <c r="L53" s="1039">
        <v>2.0834999999999899E-2</v>
      </c>
      <c r="M53" s="716">
        <v>2.39</v>
      </c>
      <c r="N53" s="715">
        <v>9.1550000000000104E-2</v>
      </c>
      <c r="O53" s="1039">
        <v>2.0830999999999999E-2</v>
      </c>
      <c r="P53" s="1039">
        <v>2.8498999999999899E-2</v>
      </c>
      <c r="Q53" s="716">
        <v>0.23</v>
      </c>
      <c r="R53" s="718">
        <v>1.369E-3</v>
      </c>
      <c r="S53" s="1038">
        <v>5.8299999999999997E-4</v>
      </c>
      <c r="T53" s="1038">
        <v>4.9999999999999897E-3</v>
      </c>
      <c r="U53" s="719">
        <v>3.3000000000000002E-2</v>
      </c>
      <c r="V53" s="722">
        <v>3.6541999999999998E-2</v>
      </c>
      <c r="W53" s="1036">
        <v>2.2231999999999901E-2</v>
      </c>
      <c r="X53" s="1036">
        <v>6.5015999999999602E-2</v>
      </c>
      <c r="Y53" s="723">
        <v>0.29233999999999899</v>
      </c>
      <c r="Z53" s="722">
        <v>4.8120000000000203E-3</v>
      </c>
      <c r="AA53" s="1036">
        <v>4.0379999999999904E-3</v>
      </c>
      <c r="AB53" s="1036">
        <v>4.9999999999999897E-3</v>
      </c>
      <c r="AC53" s="723">
        <v>3.85E-2</v>
      </c>
      <c r="AD53" s="722">
        <v>2.32E-4</v>
      </c>
      <c r="AE53" s="1036">
        <v>9.6000000000000395E-5</v>
      </c>
      <c r="AF53" s="1036">
        <v>7.1799999999999805E-4</v>
      </c>
      <c r="AG53" s="723">
        <v>4.6050000000000101E-3</v>
      </c>
      <c r="AH53" s="733">
        <v>208.70808905828301</v>
      </c>
      <c r="AI53" s="1069">
        <v>173.701070887593</v>
      </c>
      <c r="AJ53" s="725">
        <v>192.33699119960099</v>
      </c>
    </row>
    <row r="54" spans="1:36" ht="12.75" customHeight="1" x14ac:dyDescent="0.2">
      <c r="A54" s="571" t="s">
        <v>726</v>
      </c>
      <c r="B54" s="551" t="s">
        <v>188</v>
      </c>
      <c r="C54" s="552" t="s">
        <v>8</v>
      </c>
      <c r="D54" s="553" t="s">
        <v>609</v>
      </c>
      <c r="E54" s="709" t="s">
        <v>1915</v>
      </c>
      <c r="F54" s="728">
        <v>0.42864999999999898</v>
      </c>
      <c r="G54" s="1045">
        <v>0.16852199999999901</v>
      </c>
      <c r="H54" s="1045">
        <v>0.54351799999999995</v>
      </c>
      <c r="I54" s="729">
        <v>13.610000000000101</v>
      </c>
      <c r="J54" s="728">
        <v>3.4859999999999898E-2</v>
      </c>
      <c r="K54" s="1045">
        <v>8.2979999999999599E-3</v>
      </c>
      <c r="L54" s="1045">
        <v>1.5350000000000001E-2</v>
      </c>
      <c r="M54" s="729">
        <v>2.48</v>
      </c>
      <c r="N54" s="728">
        <v>6.1263999999999902E-2</v>
      </c>
      <c r="O54" s="1045">
        <v>4.2037999999999798E-2</v>
      </c>
      <c r="P54" s="1045">
        <v>1.2715000000000001E-2</v>
      </c>
      <c r="Q54" s="729">
        <v>0.1</v>
      </c>
      <c r="R54" s="730">
        <v>1.738E-3</v>
      </c>
      <c r="S54" s="1044">
        <v>7.2000000000000005E-4</v>
      </c>
      <c r="T54" s="1044">
        <v>5.0000000000000096E-3</v>
      </c>
      <c r="U54" s="731">
        <v>3.3000000000000002E-2</v>
      </c>
      <c r="V54" s="730">
        <v>2.3584000000000001E-2</v>
      </c>
      <c r="W54" s="1044">
        <v>2.478E-2</v>
      </c>
      <c r="X54" s="1044">
        <v>6.4919999999999894E-2</v>
      </c>
      <c r="Y54" s="731">
        <v>0.18867</v>
      </c>
      <c r="Z54" s="730">
        <v>1.9999999999999901E-3</v>
      </c>
      <c r="AA54" s="1044">
        <v>1.5999999999999901E-3</v>
      </c>
      <c r="AB54" s="1044">
        <v>1.9999999999999901E-3</v>
      </c>
      <c r="AC54" s="731">
        <v>1.6000000000000101E-2</v>
      </c>
      <c r="AD54" s="730">
        <v>2.23E-4</v>
      </c>
      <c r="AE54" s="1044">
        <v>9.5999999999999501E-5</v>
      </c>
      <c r="AF54" s="1044">
        <v>7.16999999999999E-4</v>
      </c>
      <c r="AG54" s="731">
        <v>5.4500000000000399E-3</v>
      </c>
      <c r="AH54" s="732">
        <v>195.915163818232</v>
      </c>
      <c r="AI54" s="321">
        <v>163.1418223432</v>
      </c>
      <c r="AJ54" s="378">
        <v>180.793473209962</v>
      </c>
    </row>
    <row r="55" spans="1:36" ht="12.75" customHeight="1" x14ac:dyDescent="0.2">
      <c r="A55" s="571" t="s">
        <v>727</v>
      </c>
      <c r="B55" s="551" t="s">
        <v>188</v>
      </c>
      <c r="C55" s="552" t="s">
        <v>8</v>
      </c>
      <c r="D55" s="553" t="s">
        <v>611</v>
      </c>
      <c r="E55" s="709" t="s">
        <v>1912</v>
      </c>
      <c r="F55" s="728">
        <v>0.1032</v>
      </c>
      <c r="G55" s="1045">
        <v>0.141599999999999</v>
      </c>
      <c r="H55" s="1045">
        <v>0.22999999999999901</v>
      </c>
      <c r="I55" s="729">
        <v>13.6099999999999</v>
      </c>
      <c r="J55" s="728">
        <v>2.8500000000000001E-2</v>
      </c>
      <c r="K55" s="1045">
        <v>2.5499999999999901E-2</v>
      </c>
      <c r="L55" s="1045">
        <v>8.1999999999999698E-2</v>
      </c>
      <c r="M55" s="729">
        <v>1.8599999999999901</v>
      </c>
      <c r="N55" s="728">
        <v>4.9010999999999902E-2</v>
      </c>
      <c r="O55" s="1045">
        <v>3.3629999999999903E-2</v>
      </c>
      <c r="P55" s="1045">
        <v>1.01719999999999E-2</v>
      </c>
      <c r="Q55" s="729">
        <v>7.9999999999999905E-2</v>
      </c>
      <c r="R55" s="730">
        <v>8.9499999999999996E-4</v>
      </c>
      <c r="S55" s="1044">
        <v>4.1099999999999899E-4</v>
      </c>
      <c r="T55" s="1044">
        <v>4.9999999999999897E-3</v>
      </c>
      <c r="U55" s="731">
        <v>3.2999999999999897E-2</v>
      </c>
      <c r="V55" s="730">
        <v>1.1403E-2</v>
      </c>
      <c r="W55" s="1044">
        <v>2.7172999999999899E-2</v>
      </c>
      <c r="X55" s="1044">
        <v>6.4824000000000007E-2</v>
      </c>
      <c r="Y55" s="731">
        <v>9.1224999999999695E-2</v>
      </c>
      <c r="Z55" s="730">
        <v>2E-3</v>
      </c>
      <c r="AA55" s="1044">
        <v>1.6000000000000001E-3</v>
      </c>
      <c r="AB55" s="1044">
        <v>1.9999999999999901E-3</v>
      </c>
      <c r="AC55" s="731">
        <v>1.6E-2</v>
      </c>
      <c r="AD55" s="730">
        <v>2.9700000000000001E-4</v>
      </c>
      <c r="AE55" s="1044">
        <v>1.2699999999999899E-4</v>
      </c>
      <c r="AF55" s="1044">
        <v>1.1949999999999899E-3</v>
      </c>
      <c r="AG55" s="731">
        <v>7.2649999999999798E-3</v>
      </c>
      <c r="AH55" s="732">
        <v>181.85759241987901</v>
      </c>
      <c r="AI55" s="321">
        <v>151.46267230384299</v>
      </c>
      <c r="AJ55" s="378">
        <v>167.85951771415401</v>
      </c>
    </row>
    <row r="56" spans="1:36" ht="12.75" customHeight="1" x14ac:dyDescent="0.2">
      <c r="A56" s="571" t="s">
        <v>728</v>
      </c>
      <c r="B56" s="551" t="s">
        <v>188</v>
      </c>
      <c r="C56" s="552" t="s">
        <v>8</v>
      </c>
      <c r="D56" s="553" t="s">
        <v>128</v>
      </c>
      <c r="E56" s="709" t="s">
        <v>1914</v>
      </c>
      <c r="F56" s="715">
        <v>0.12625</v>
      </c>
      <c r="G56" s="1039">
        <v>8.7749999999999495E-2</v>
      </c>
      <c r="H56" s="1039">
        <v>0.20300000000000101</v>
      </c>
      <c r="I56" s="716">
        <v>1.01</v>
      </c>
      <c r="J56" s="715">
        <v>0.08</v>
      </c>
      <c r="K56" s="1039">
        <v>7.1999999999999606E-2</v>
      </c>
      <c r="L56" s="1039">
        <v>0.11700000000000001</v>
      </c>
      <c r="M56" s="716">
        <v>0.64000000000000201</v>
      </c>
      <c r="N56" s="715">
        <v>2.4782999999999899E-2</v>
      </c>
      <c r="O56" s="1039">
        <v>2.55539999999999E-2</v>
      </c>
      <c r="P56" s="1039">
        <v>1.0172E-2</v>
      </c>
      <c r="Q56" s="716">
        <v>0.40304000000000101</v>
      </c>
      <c r="R56" s="718">
        <v>2.1059999999999998E-3</v>
      </c>
      <c r="S56" s="1038">
        <v>8.1499999999999802E-4</v>
      </c>
      <c r="T56" s="1038">
        <v>5.0000000000000096E-3</v>
      </c>
      <c r="U56" s="719">
        <v>1.685E-2</v>
      </c>
      <c r="V56" s="722">
        <v>5.5069999999999902E-3</v>
      </c>
      <c r="W56" s="1036">
        <v>2.8309000000000001E-2</v>
      </c>
      <c r="X56" s="1036">
        <v>6.4728000000000202E-2</v>
      </c>
      <c r="Y56" s="723">
        <v>4.4055000000000101E-2</v>
      </c>
      <c r="Z56" s="722">
        <v>1.9999999999999901E-3</v>
      </c>
      <c r="AA56" s="1036">
        <v>1.5999999999999901E-3</v>
      </c>
      <c r="AB56" s="1036">
        <v>2E-3</v>
      </c>
      <c r="AC56" s="723">
        <v>1.6E-2</v>
      </c>
      <c r="AD56" s="722">
        <v>4.17E-4</v>
      </c>
      <c r="AE56" s="1036">
        <v>1.7899999999999801E-4</v>
      </c>
      <c r="AF56" s="1036">
        <v>1.6739999999999999E-3</v>
      </c>
      <c r="AG56" s="723">
        <v>1.0175E-2</v>
      </c>
      <c r="AH56" s="733">
        <v>190.534720387607</v>
      </c>
      <c r="AI56" s="1069">
        <v>158.63661443305401</v>
      </c>
      <c r="AJ56" s="725">
        <v>175.66881040018799</v>
      </c>
    </row>
    <row r="57" spans="1:36" ht="12.75" customHeight="1" x14ac:dyDescent="0.2">
      <c r="A57" s="571" t="s">
        <v>961</v>
      </c>
      <c r="B57" s="551" t="s">
        <v>188</v>
      </c>
      <c r="C57" s="552" t="s">
        <v>8</v>
      </c>
      <c r="D57" s="553" t="s">
        <v>1449</v>
      </c>
      <c r="E57" s="709" t="s">
        <v>1451</v>
      </c>
      <c r="F57" s="715">
        <v>38.007899999999999</v>
      </c>
      <c r="G57" s="1039">
        <v>15.06</v>
      </c>
      <c r="H57" s="1039">
        <v>22.916499999999999</v>
      </c>
      <c r="I57" s="716">
        <v>60.922014000000097</v>
      </c>
      <c r="J57" s="715">
        <v>5.9261100000000004</v>
      </c>
      <c r="K57" s="1039">
        <v>2.3687200000000002</v>
      </c>
      <c r="L57" s="1039">
        <v>3.3436099999999902</v>
      </c>
      <c r="M57" s="716">
        <v>9.6489940000000303</v>
      </c>
      <c r="N57" s="715">
        <v>3.7149999999999999</v>
      </c>
      <c r="O57" s="1039">
        <v>3.8020900000000002</v>
      </c>
      <c r="P57" s="1039">
        <v>6.3516499999999896</v>
      </c>
      <c r="Q57" s="716">
        <v>6.2054710000000002</v>
      </c>
      <c r="R57" s="718">
        <v>8.8245000000000101E-2</v>
      </c>
      <c r="S57" s="1038">
        <v>5.9246999999999897E-2</v>
      </c>
      <c r="T57" s="1038">
        <v>1.4741000000000001E-2</v>
      </c>
      <c r="U57" s="719">
        <v>9.5400000000000096E-2</v>
      </c>
      <c r="V57" s="722">
        <v>1.8499999999999901E-3</v>
      </c>
      <c r="W57" s="1036">
        <v>1.9499999999999999E-3</v>
      </c>
      <c r="X57" s="1036">
        <v>1.9999999999999901E-3</v>
      </c>
      <c r="Y57" s="723">
        <v>2.00000000000001E-3</v>
      </c>
      <c r="Z57" s="722">
        <v>0</v>
      </c>
      <c r="AA57" s="1036">
        <v>0</v>
      </c>
      <c r="AB57" s="1036">
        <v>0</v>
      </c>
      <c r="AC57" s="723">
        <v>0</v>
      </c>
      <c r="AD57" s="722">
        <v>2.0958000000000001E-2</v>
      </c>
      <c r="AE57" s="1036">
        <v>1.44439999999999E-2</v>
      </c>
      <c r="AF57" s="1036">
        <v>4.2550000000000001E-3</v>
      </c>
      <c r="AG57" s="723">
        <v>3.8564000000000098E-2</v>
      </c>
      <c r="AH57" s="733">
        <v>253.92235076069201</v>
      </c>
      <c r="AI57" s="1069">
        <v>213.12673222702799</v>
      </c>
      <c r="AJ57" s="725">
        <v>237.55365915134101</v>
      </c>
    </row>
    <row r="58" spans="1:36" ht="12.75" customHeight="1" x14ac:dyDescent="0.2">
      <c r="A58" s="571" t="s">
        <v>820</v>
      </c>
      <c r="B58" s="551" t="s">
        <v>188</v>
      </c>
      <c r="C58" s="552" t="s">
        <v>151</v>
      </c>
      <c r="D58" s="553" t="s">
        <v>611</v>
      </c>
      <c r="E58" s="709" t="s">
        <v>1912</v>
      </c>
      <c r="F58" s="715">
        <v>0.51354699999999998</v>
      </c>
      <c r="G58" s="1039">
        <v>0.31458199999999897</v>
      </c>
      <c r="H58" s="1039">
        <v>0.514957000000001</v>
      </c>
      <c r="I58" s="716">
        <v>3.0593199999999898</v>
      </c>
      <c r="J58" s="715">
        <v>0.107363999999999</v>
      </c>
      <c r="K58" s="1039">
        <v>2.0013E-2</v>
      </c>
      <c r="L58" s="1039">
        <v>5.81110000000001E-2</v>
      </c>
      <c r="M58" s="716">
        <v>1.55522</v>
      </c>
      <c r="N58" s="715">
        <v>5.0250000000000003E-2</v>
      </c>
      <c r="O58" s="1039">
        <v>6.9984000000000005E-2</v>
      </c>
      <c r="P58" s="1039">
        <v>1.8013000000000001E-2</v>
      </c>
      <c r="Q58" s="716">
        <v>0.95308499999999896</v>
      </c>
      <c r="R58" s="718">
        <v>1.7830000000000001E-3</v>
      </c>
      <c r="S58" s="1038">
        <v>9.4200000000000002E-4</v>
      </c>
      <c r="T58" s="1038">
        <v>5.0000000000000001E-3</v>
      </c>
      <c r="U58" s="719">
        <v>1.4259999999999899E-2</v>
      </c>
      <c r="V58" s="722">
        <v>1.1402999999999899E-2</v>
      </c>
      <c r="W58" s="1036">
        <v>2.7172999999999999E-2</v>
      </c>
      <c r="X58" s="1036">
        <v>6.4824000000000007E-2</v>
      </c>
      <c r="Y58" s="723">
        <v>9.1224999999999903E-2</v>
      </c>
      <c r="Z58" s="722">
        <v>1.8749999999999999E-3</v>
      </c>
      <c r="AA58" s="1036">
        <v>1.62499999999999E-3</v>
      </c>
      <c r="AB58" s="1036">
        <v>2E-3</v>
      </c>
      <c r="AC58" s="723">
        <v>1.4999999999999901E-2</v>
      </c>
      <c r="AD58" s="722">
        <v>1.5699999999999899E-4</v>
      </c>
      <c r="AE58" s="1036">
        <v>1.05E-4</v>
      </c>
      <c r="AF58" s="1036">
        <v>7.2000000000000102E-4</v>
      </c>
      <c r="AG58" s="723">
        <v>3.61999999999999E-3</v>
      </c>
      <c r="AH58" s="733">
        <v>168.092624668627</v>
      </c>
      <c r="AI58" s="1069">
        <v>139.69727975261401</v>
      </c>
      <c r="AJ58" s="725">
        <v>154.44561536579499</v>
      </c>
    </row>
    <row r="59" spans="1:36" ht="12.75" customHeight="1" x14ac:dyDescent="0.2">
      <c r="A59" s="571" t="s">
        <v>821</v>
      </c>
      <c r="B59" s="551" t="s">
        <v>188</v>
      </c>
      <c r="C59" s="552" t="s">
        <v>151</v>
      </c>
      <c r="D59" s="553" t="s">
        <v>128</v>
      </c>
      <c r="E59" s="709" t="s">
        <v>1914</v>
      </c>
      <c r="F59" s="715">
        <v>0.51354699999999898</v>
      </c>
      <c r="G59" s="1039">
        <v>0.31458199999999897</v>
      </c>
      <c r="H59" s="1039">
        <v>0.50284199999999901</v>
      </c>
      <c r="I59" s="716">
        <v>3.0593199999999898</v>
      </c>
      <c r="J59" s="715">
        <v>0.107364</v>
      </c>
      <c r="K59" s="1039">
        <v>2.0013E-2</v>
      </c>
      <c r="L59" s="1039">
        <v>5.7138999999999697E-2</v>
      </c>
      <c r="M59" s="716">
        <v>1.55522</v>
      </c>
      <c r="N59" s="715">
        <v>5.0250000000000003E-2</v>
      </c>
      <c r="O59" s="1039">
        <v>6.9983999999999796E-2</v>
      </c>
      <c r="P59" s="1039">
        <v>1.60249999999999E-2</v>
      </c>
      <c r="Q59" s="716">
        <v>0.95308500000000096</v>
      </c>
      <c r="R59" s="718">
        <v>1.7829999999999901E-3</v>
      </c>
      <c r="S59" s="1038">
        <v>9.42000000000001E-4</v>
      </c>
      <c r="T59" s="1038">
        <v>4.9999999999999802E-3</v>
      </c>
      <c r="U59" s="719">
        <v>1.4259999999999899E-2</v>
      </c>
      <c r="V59" s="722">
        <v>5.5069999999999997E-3</v>
      </c>
      <c r="W59" s="1036">
        <v>2.8309000000000001E-2</v>
      </c>
      <c r="X59" s="1036">
        <v>6.4727999999999702E-2</v>
      </c>
      <c r="Y59" s="723">
        <v>4.4054999999999997E-2</v>
      </c>
      <c r="Z59" s="722">
        <v>1.87499999999999E-3</v>
      </c>
      <c r="AA59" s="1036">
        <v>1.6249999999999999E-3</v>
      </c>
      <c r="AB59" s="1036">
        <v>1.9999999999999901E-3</v>
      </c>
      <c r="AC59" s="723">
        <v>1.4999999999999901E-2</v>
      </c>
      <c r="AD59" s="722">
        <v>1.5699999999999899E-4</v>
      </c>
      <c r="AE59" s="1036">
        <v>1.04999999999999E-4</v>
      </c>
      <c r="AF59" s="1036">
        <v>7.1999999999999701E-4</v>
      </c>
      <c r="AG59" s="723">
        <v>3.62E-3</v>
      </c>
      <c r="AH59" s="733">
        <v>174.13981476825199</v>
      </c>
      <c r="AI59" s="1069">
        <v>143.678215077109</v>
      </c>
      <c r="AJ59" s="725">
        <v>158.33622666669899</v>
      </c>
    </row>
    <row r="60" spans="1:36" ht="12.75" customHeight="1" x14ac:dyDescent="0.2">
      <c r="A60" s="571" t="s">
        <v>729</v>
      </c>
      <c r="B60" s="551" t="s">
        <v>188</v>
      </c>
      <c r="C60" s="552" t="s">
        <v>36</v>
      </c>
      <c r="D60" s="553" t="s">
        <v>1453</v>
      </c>
      <c r="E60" s="709" t="s">
        <v>1930</v>
      </c>
      <c r="F60" s="715">
        <v>2.0409799999999998</v>
      </c>
      <c r="G60" s="1039">
        <v>0.91057399999999999</v>
      </c>
      <c r="H60" s="1039">
        <v>0.969032</v>
      </c>
      <c r="I60" s="716">
        <v>2.2064649999999899</v>
      </c>
      <c r="J60" s="715">
        <v>0.92903799999999903</v>
      </c>
      <c r="K60" s="1039">
        <v>0.61948899999999896</v>
      </c>
      <c r="L60" s="1039">
        <v>0.74066799999999899</v>
      </c>
      <c r="M60" s="716">
        <v>1.00436499999999</v>
      </c>
      <c r="N60" s="715">
        <v>1.6017699999999899</v>
      </c>
      <c r="O60" s="1039">
        <v>1.60811999999999</v>
      </c>
      <c r="P60" s="1039">
        <v>1.2601599999999999</v>
      </c>
      <c r="Q60" s="716">
        <v>1.73164399999999</v>
      </c>
      <c r="R60" s="718">
        <v>1.38678999999999</v>
      </c>
      <c r="S60" s="1038">
        <v>0.70697699999999997</v>
      </c>
      <c r="T60" s="1038">
        <v>0.23971399999999901</v>
      </c>
      <c r="U60" s="719">
        <v>1.49923299999999</v>
      </c>
      <c r="V60" s="722">
        <v>9.2499999999999896E-4</v>
      </c>
      <c r="W60" s="1036">
        <v>9.7499999999999898E-4</v>
      </c>
      <c r="X60" s="1036">
        <v>1E-3</v>
      </c>
      <c r="Y60" s="723">
        <v>9.9999999999999894E-4</v>
      </c>
      <c r="Z60" s="722">
        <v>0</v>
      </c>
      <c r="AA60" s="1036">
        <v>0</v>
      </c>
      <c r="AB60" s="1036">
        <v>0</v>
      </c>
      <c r="AC60" s="723">
        <v>0</v>
      </c>
      <c r="AD60" s="722">
        <v>0.73091199999999901</v>
      </c>
      <c r="AE60" s="1036">
        <v>0.37822999999999901</v>
      </c>
      <c r="AF60" s="1036">
        <v>0.12955599999999901</v>
      </c>
      <c r="AG60" s="723">
        <v>1.24888</v>
      </c>
      <c r="AH60" s="733">
        <v>227.337538566239</v>
      </c>
      <c r="AI60" s="1069">
        <v>189.71560216246999</v>
      </c>
      <c r="AJ60" s="725">
        <v>210.71354819039399</v>
      </c>
    </row>
    <row r="61" spans="1:36" ht="12.75" customHeight="1" x14ac:dyDescent="0.2">
      <c r="A61" s="571" t="s">
        <v>772</v>
      </c>
      <c r="B61" s="551" t="s">
        <v>188</v>
      </c>
      <c r="C61" s="552" t="s">
        <v>36</v>
      </c>
      <c r="D61" s="553" t="s">
        <v>1454</v>
      </c>
      <c r="E61" s="709" t="s">
        <v>1930</v>
      </c>
      <c r="F61" s="715">
        <v>2.4945300000000001</v>
      </c>
      <c r="G61" s="1039">
        <v>1.13975</v>
      </c>
      <c r="H61" s="1039">
        <v>0.98227399999999898</v>
      </c>
      <c r="I61" s="716">
        <v>2.6967909999999899</v>
      </c>
      <c r="J61" s="715">
        <v>1.131</v>
      </c>
      <c r="K61" s="1039">
        <v>0.77517899999999995</v>
      </c>
      <c r="L61" s="1039">
        <v>0.75162700000000005</v>
      </c>
      <c r="M61" s="716">
        <v>1.2227049999999899</v>
      </c>
      <c r="N61" s="715">
        <v>1.99518999999999</v>
      </c>
      <c r="O61" s="1039">
        <v>2.0103300000000002</v>
      </c>
      <c r="P61" s="1039">
        <v>1.2696400000000001</v>
      </c>
      <c r="Q61" s="716">
        <v>2.1569600000000002</v>
      </c>
      <c r="R61" s="718">
        <v>1.38679</v>
      </c>
      <c r="S61" s="1038">
        <v>0.70697699999999997</v>
      </c>
      <c r="T61" s="1038">
        <v>0.240587999999999</v>
      </c>
      <c r="U61" s="719">
        <v>1.49923299999999</v>
      </c>
      <c r="V61" s="722">
        <v>9.2499999999999896E-4</v>
      </c>
      <c r="W61" s="1036">
        <v>9.7499999999999996E-4</v>
      </c>
      <c r="X61" s="1036">
        <v>9.9999999999999894E-4</v>
      </c>
      <c r="Y61" s="723">
        <v>1E-3</v>
      </c>
      <c r="Z61" s="722">
        <v>0</v>
      </c>
      <c r="AA61" s="1036">
        <v>0</v>
      </c>
      <c r="AB61" s="1036">
        <v>0</v>
      </c>
      <c r="AC61" s="723">
        <v>0</v>
      </c>
      <c r="AD61" s="722">
        <v>0.73056699999999897</v>
      </c>
      <c r="AE61" s="1036">
        <v>0.37811499999999998</v>
      </c>
      <c r="AF61" s="1036">
        <v>0.13014999999999999</v>
      </c>
      <c r="AG61" s="723">
        <v>1.2534799999999999</v>
      </c>
      <c r="AH61" s="733">
        <v>364.01586552923601</v>
      </c>
      <c r="AI61" s="1069">
        <v>303.71637041619999</v>
      </c>
      <c r="AJ61" s="725">
        <v>337.22183381864801</v>
      </c>
    </row>
    <row r="62" spans="1:36" ht="12.75" customHeight="1" x14ac:dyDescent="0.2">
      <c r="A62" s="571" t="s">
        <v>730</v>
      </c>
      <c r="B62" s="551" t="s">
        <v>188</v>
      </c>
      <c r="C62" s="552" t="s">
        <v>36</v>
      </c>
      <c r="D62" s="553" t="s">
        <v>1453</v>
      </c>
      <c r="E62" s="709" t="s">
        <v>1929</v>
      </c>
      <c r="F62" s="715">
        <v>1.8466</v>
      </c>
      <c r="G62" s="1039">
        <v>0.82803399999999905</v>
      </c>
      <c r="H62" s="1039">
        <v>0.83059799999999895</v>
      </c>
      <c r="I62" s="716">
        <v>1.996326</v>
      </c>
      <c r="J62" s="715">
        <v>0.79333500000000001</v>
      </c>
      <c r="K62" s="1039">
        <v>0.54641899999999999</v>
      </c>
      <c r="L62" s="1039">
        <v>0.67333399999999899</v>
      </c>
      <c r="M62" s="716">
        <v>0.85765999999999998</v>
      </c>
      <c r="N62" s="715">
        <v>1.54606</v>
      </c>
      <c r="O62" s="1039">
        <v>1.5641700000000001</v>
      </c>
      <c r="P62" s="1039">
        <v>1.30436999999999</v>
      </c>
      <c r="Q62" s="716">
        <v>1.671413</v>
      </c>
      <c r="R62" s="718">
        <v>1.1678200000000001</v>
      </c>
      <c r="S62" s="1038">
        <v>0.61683600000000005</v>
      </c>
      <c r="T62" s="1038">
        <v>0.21205499999999999</v>
      </c>
      <c r="U62" s="719">
        <v>1.2625120000000001</v>
      </c>
      <c r="V62" s="722">
        <v>9.2500000000000004E-4</v>
      </c>
      <c r="W62" s="1036">
        <v>9.7499999999999996E-4</v>
      </c>
      <c r="X62" s="1036">
        <v>9.9999999999999894E-4</v>
      </c>
      <c r="Y62" s="723">
        <v>1E-3</v>
      </c>
      <c r="Z62" s="722">
        <v>0</v>
      </c>
      <c r="AA62" s="1036">
        <v>0</v>
      </c>
      <c r="AB62" s="1036">
        <v>0</v>
      </c>
      <c r="AC62" s="723">
        <v>0</v>
      </c>
      <c r="AD62" s="722">
        <v>0.61550400000000005</v>
      </c>
      <c r="AE62" s="1036">
        <v>0.33032699999999898</v>
      </c>
      <c r="AF62" s="1036">
        <v>0.114607999999999</v>
      </c>
      <c r="AG62" s="723">
        <v>1.05169</v>
      </c>
      <c r="AH62" s="733">
        <v>231.303824866192</v>
      </c>
      <c r="AI62" s="1069">
        <v>192.75964041253201</v>
      </c>
      <c r="AJ62" s="725">
        <v>213.76084611669</v>
      </c>
    </row>
    <row r="63" spans="1:36" ht="12.75" customHeight="1" x14ac:dyDescent="0.2">
      <c r="A63" s="571" t="s">
        <v>773</v>
      </c>
      <c r="B63" s="551" t="s">
        <v>188</v>
      </c>
      <c r="C63" s="552" t="s">
        <v>36</v>
      </c>
      <c r="D63" s="553" t="s">
        <v>1454</v>
      </c>
      <c r="E63" s="709" t="s">
        <v>1929</v>
      </c>
      <c r="F63" s="715">
        <v>2.2569599999999901</v>
      </c>
      <c r="G63" s="1039">
        <v>1.03643</v>
      </c>
      <c r="H63" s="1039">
        <v>0.84194899999999995</v>
      </c>
      <c r="I63" s="716">
        <v>2.439953</v>
      </c>
      <c r="J63" s="715">
        <v>0.96579999999999899</v>
      </c>
      <c r="K63" s="1039">
        <v>0.68372200000000005</v>
      </c>
      <c r="L63" s="1039">
        <v>0.68329600000000001</v>
      </c>
      <c r="M63" s="716">
        <v>1.044108</v>
      </c>
      <c r="N63" s="715">
        <v>1.9257899999999999</v>
      </c>
      <c r="O63" s="1039">
        <v>1.9554</v>
      </c>
      <c r="P63" s="1039">
        <v>1.31418999999999</v>
      </c>
      <c r="Q63" s="716">
        <v>2.0819359999999998</v>
      </c>
      <c r="R63" s="718">
        <v>1.1678200000000001</v>
      </c>
      <c r="S63" s="1038">
        <v>0.61683600000000005</v>
      </c>
      <c r="T63" s="1038">
        <v>0.21282799999999899</v>
      </c>
      <c r="U63" s="719">
        <v>1.2625120000000001</v>
      </c>
      <c r="V63" s="722">
        <v>9.2500000000000004E-4</v>
      </c>
      <c r="W63" s="1036">
        <v>9.7499999999999996E-4</v>
      </c>
      <c r="X63" s="1036">
        <v>9.9999999999999894E-4</v>
      </c>
      <c r="Y63" s="723">
        <v>1E-3</v>
      </c>
      <c r="Z63" s="722">
        <v>0</v>
      </c>
      <c r="AA63" s="1036">
        <v>0</v>
      </c>
      <c r="AB63" s="1036">
        <v>0</v>
      </c>
      <c r="AC63" s="723">
        <v>0</v>
      </c>
      <c r="AD63" s="722">
        <v>0.61521399999999904</v>
      </c>
      <c r="AE63" s="1036">
        <v>0.33023000000000002</v>
      </c>
      <c r="AF63" s="1036">
        <v>0.115132</v>
      </c>
      <c r="AG63" s="723">
        <v>1.0555600000000001</v>
      </c>
      <c r="AH63" s="733">
        <v>362.78790254827601</v>
      </c>
      <c r="AI63" s="1069">
        <v>303.27166835111802</v>
      </c>
      <c r="AJ63" s="725">
        <v>337.39081270147</v>
      </c>
    </row>
    <row r="64" spans="1:36" ht="12.75" customHeight="1" x14ac:dyDescent="0.2">
      <c r="A64" s="571" t="s">
        <v>731</v>
      </c>
      <c r="B64" s="551" t="s">
        <v>188</v>
      </c>
      <c r="C64" s="552" t="s">
        <v>36</v>
      </c>
      <c r="D64" s="553" t="s">
        <v>1453</v>
      </c>
      <c r="E64" s="709" t="s">
        <v>1928</v>
      </c>
      <c r="F64" s="715">
        <v>1.65221999999999</v>
      </c>
      <c r="G64" s="1039">
        <v>0.74549299999999996</v>
      </c>
      <c r="H64" s="1039">
        <v>0.83059799999999995</v>
      </c>
      <c r="I64" s="716">
        <v>1.7861859999999901</v>
      </c>
      <c r="J64" s="715">
        <v>0.64719499999999897</v>
      </c>
      <c r="K64" s="1039">
        <v>0.473629999999999</v>
      </c>
      <c r="L64" s="1039">
        <v>0.60599999999999898</v>
      </c>
      <c r="M64" s="716">
        <v>0.69966999999999901</v>
      </c>
      <c r="N64" s="715">
        <v>1.49033999999999</v>
      </c>
      <c r="O64" s="1039">
        <v>1.5202199999999999</v>
      </c>
      <c r="P64" s="1039">
        <v>1.3412199999999901</v>
      </c>
      <c r="Q64" s="716">
        <v>1.6111819999999999</v>
      </c>
      <c r="R64" s="718">
        <v>0.973185999999999</v>
      </c>
      <c r="S64" s="1038">
        <v>0.55005299999999901</v>
      </c>
      <c r="T64" s="1038">
        <v>0.175176</v>
      </c>
      <c r="U64" s="719">
        <v>1.05209299999999</v>
      </c>
      <c r="V64" s="722">
        <v>9.2500000000000004E-4</v>
      </c>
      <c r="W64" s="1036">
        <v>9.7499999999999898E-4</v>
      </c>
      <c r="X64" s="1036">
        <v>9.9999999999999894E-4</v>
      </c>
      <c r="Y64" s="723">
        <v>9.9999999999999894E-4</v>
      </c>
      <c r="Z64" s="722">
        <v>0</v>
      </c>
      <c r="AA64" s="1036">
        <v>0</v>
      </c>
      <c r="AB64" s="1036">
        <v>0</v>
      </c>
      <c r="AC64" s="723">
        <v>0</v>
      </c>
      <c r="AD64" s="722">
        <v>0.51292000000000004</v>
      </c>
      <c r="AE64" s="1036">
        <v>0.29508499999999899</v>
      </c>
      <c r="AF64" s="1036">
        <v>9.4675999999999899E-2</v>
      </c>
      <c r="AG64" s="723">
        <v>0.87640700000000005</v>
      </c>
      <c r="AH64" s="733">
        <v>208.13749426930499</v>
      </c>
      <c r="AI64" s="1069">
        <v>173.22974065268301</v>
      </c>
      <c r="AJ64" s="725">
        <v>191.836042170973</v>
      </c>
    </row>
    <row r="65" spans="1:36" ht="12.75" customHeight="1" x14ac:dyDescent="0.2">
      <c r="A65" s="571" t="s">
        <v>774</v>
      </c>
      <c r="B65" s="551" t="s">
        <v>188</v>
      </c>
      <c r="C65" s="552" t="s">
        <v>36</v>
      </c>
      <c r="D65" s="553" t="s">
        <v>1454</v>
      </c>
      <c r="E65" s="709" t="s">
        <v>1928</v>
      </c>
      <c r="F65" s="715">
        <v>2.0193799999999902</v>
      </c>
      <c r="G65" s="1039">
        <v>0.93310700000000002</v>
      </c>
      <c r="H65" s="1039">
        <v>0.84194899999999995</v>
      </c>
      <c r="I65" s="716">
        <v>2.1831159999999898</v>
      </c>
      <c r="J65" s="715">
        <v>0.78788899999999895</v>
      </c>
      <c r="K65" s="1039">
        <v>0.59260900000000005</v>
      </c>
      <c r="L65" s="1039">
        <v>0.61496700000000004</v>
      </c>
      <c r="M65" s="716">
        <v>0.85177199999999897</v>
      </c>
      <c r="N65" s="715">
        <v>1.85638999999999</v>
      </c>
      <c r="O65" s="1039">
        <v>1.90046</v>
      </c>
      <c r="P65" s="1039">
        <v>1.35131</v>
      </c>
      <c r="Q65" s="716">
        <v>2.0069109999999899</v>
      </c>
      <c r="R65" s="718">
        <v>0.973185999999999</v>
      </c>
      <c r="S65" s="1038">
        <v>0.55005300000000001</v>
      </c>
      <c r="T65" s="1038">
        <v>0.175814</v>
      </c>
      <c r="U65" s="719">
        <v>1.05209299999999</v>
      </c>
      <c r="V65" s="722">
        <v>9.2499999999999896E-4</v>
      </c>
      <c r="W65" s="1036">
        <v>9.7499999999999996E-4</v>
      </c>
      <c r="X65" s="1036">
        <v>1E-3</v>
      </c>
      <c r="Y65" s="723">
        <v>1E-3</v>
      </c>
      <c r="Z65" s="722">
        <v>0</v>
      </c>
      <c r="AA65" s="1036">
        <v>0</v>
      </c>
      <c r="AB65" s="1036">
        <v>0</v>
      </c>
      <c r="AC65" s="723">
        <v>0</v>
      </c>
      <c r="AD65" s="722">
        <v>0.51267799999999997</v>
      </c>
      <c r="AE65" s="1036">
        <v>0.29500399999999999</v>
      </c>
      <c r="AF65" s="1036">
        <v>9.511E-2</v>
      </c>
      <c r="AG65" s="723">
        <v>0.87963599999999997</v>
      </c>
      <c r="AH65" s="733">
        <v>395.70521398422898</v>
      </c>
      <c r="AI65" s="1069">
        <v>330.96631397031302</v>
      </c>
      <c r="AJ65" s="725">
        <v>368.29474130137498</v>
      </c>
    </row>
    <row r="66" spans="1:36" ht="12.75" customHeight="1" x14ac:dyDescent="0.2">
      <c r="A66" s="571" t="s">
        <v>732</v>
      </c>
      <c r="B66" s="551" t="s">
        <v>188</v>
      </c>
      <c r="C66" s="552" t="s">
        <v>36</v>
      </c>
      <c r="D66" s="553" t="s">
        <v>1453</v>
      </c>
      <c r="E66" s="709" t="s">
        <v>1927</v>
      </c>
      <c r="F66" s="715">
        <v>1.45784</v>
      </c>
      <c r="G66" s="1039">
        <v>0.66295300000000001</v>
      </c>
      <c r="H66" s="1039">
        <v>0.83059799999999895</v>
      </c>
      <c r="I66" s="716">
        <v>1.57604699999999</v>
      </c>
      <c r="J66" s="715">
        <v>0.51149299999999998</v>
      </c>
      <c r="K66" s="1039">
        <v>0.40055999999999897</v>
      </c>
      <c r="L66" s="1039">
        <v>0.53866700000000001</v>
      </c>
      <c r="M66" s="716">
        <v>0.55296499999999904</v>
      </c>
      <c r="N66" s="715">
        <v>1.4346300000000001</v>
      </c>
      <c r="O66" s="1039">
        <v>1.49143</v>
      </c>
      <c r="P66" s="1039">
        <v>1.3780699999999999</v>
      </c>
      <c r="Q66" s="716">
        <v>1.55095099999999</v>
      </c>
      <c r="R66" s="718">
        <v>0.75421899999999997</v>
      </c>
      <c r="S66" s="1038">
        <v>0.45991199999999999</v>
      </c>
      <c r="T66" s="1038">
        <v>0.14751600000000001</v>
      </c>
      <c r="U66" s="719">
        <v>0.81537199999999899</v>
      </c>
      <c r="V66" s="722">
        <v>9.2500000000000004E-4</v>
      </c>
      <c r="W66" s="1036">
        <v>9.7499999999999898E-4</v>
      </c>
      <c r="X66" s="1036">
        <v>1E-3</v>
      </c>
      <c r="Y66" s="723">
        <v>9.9999999999999894E-4</v>
      </c>
      <c r="Z66" s="722">
        <v>0</v>
      </c>
      <c r="AA66" s="1036">
        <v>0</v>
      </c>
      <c r="AB66" s="1036">
        <v>0</v>
      </c>
      <c r="AC66" s="723">
        <v>0</v>
      </c>
      <c r="AD66" s="722">
        <v>0.39751399999999998</v>
      </c>
      <c r="AE66" s="1036">
        <v>0.24718299999999899</v>
      </c>
      <c r="AF66" s="1036">
        <v>7.9726999999999895E-2</v>
      </c>
      <c r="AG66" s="723">
        <v>0.67921599999999904</v>
      </c>
      <c r="AH66" s="733">
        <v>246.77394871366499</v>
      </c>
      <c r="AI66" s="1069">
        <v>205.356076367876</v>
      </c>
      <c r="AJ66" s="725">
        <v>227.374268153614</v>
      </c>
    </row>
    <row r="67" spans="1:36" ht="12.75" customHeight="1" x14ac:dyDescent="0.2">
      <c r="A67" s="571" t="s">
        <v>775</v>
      </c>
      <c r="B67" s="551" t="s">
        <v>188</v>
      </c>
      <c r="C67" s="552" t="s">
        <v>36</v>
      </c>
      <c r="D67" s="553" t="s">
        <v>1454</v>
      </c>
      <c r="E67" s="709" t="s">
        <v>1927</v>
      </c>
      <c r="F67" s="715">
        <v>1.7818099999999899</v>
      </c>
      <c r="G67" s="1039">
        <v>0.829784999999999</v>
      </c>
      <c r="H67" s="1039">
        <v>0.84194899999999895</v>
      </c>
      <c r="I67" s="716">
        <v>1.9262790000000001</v>
      </c>
      <c r="J67" s="715">
        <v>0.62268699999999899</v>
      </c>
      <c r="K67" s="1039">
        <v>0.50115099999999901</v>
      </c>
      <c r="L67" s="1039">
        <v>0.54663700000000004</v>
      </c>
      <c r="M67" s="716">
        <v>0.67317499999999997</v>
      </c>
      <c r="N67" s="715">
        <v>1.7869900000000001</v>
      </c>
      <c r="O67" s="1039">
        <v>1.86446</v>
      </c>
      <c r="P67" s="1039">
        <v>1.3884399999999999</v>
      </c>
      <c r="Q67" s="716">
        <v>1.931886</v>
      </c>
      <c r="R67" s="718">
        <v>0.75421899999999897</v>
      </c>
      <c r="S67" s="1038">
        <v>0.45991199999999899</v>
      </c>
      <c r="T67" s="1038">
        <v>0.14805399999999899</v>
      </c>
      <c r="U67" s="719">
        <v>0.81537199999999899</v>
      </c>
      <c r="V67" s="722">
        <v>9.2499999999999896E-4</v>
      </c>
      <c r="W67" s="1036">
        <v>9.7499999999999996E-4</v>
      </c>
      <c r="X67" s="1036">
        <v>9.9999999999999894E-4</v>
      </c>
      <c r="Y67" s="723">
        <v>1E-3</v>
      </c>
      <c r="Z67" s="722">
        <v>0</v>
      </c>
      <c r="AA67" s="1036">
        <v>0</v>
      </c>
      <c r="AB67" s="1036">
        <v>0</v>
      </c>
      <c r="AC67" s="723">
        <v>0</v>
      </c>
      <c r="AD67" s="722">
        <v>0.39732599999999901</v>
      </c>
      <c r="AE67" s="1036">
        <v>0.24712000000000001</v>
      </c>
      <c r="AF67" s="1036">
        <v>8.0091999999999899E-2</v>
      </c>
      <c r="AG67" s="723">
        <v>0.68171799999999905</v>
      </c>
      <c r="AH67" s="733">
        <v>366.21334361342099</v>
      </c>
      <c r="AI67" s="1069">
        <v>301.041262875575</v>
      </c>
      <c r="AJ67" s="725">
        <v>338.60368409207302</v>
      </c>
    </row>
    <row r="68" spans="1:36" ht="12.75" customHeight="1" x14ac:dyDescent="0.2">
      <c r="A68" s="571" t="s">
        <v>733</v>
      </c>
      <c r="B68" s="551" t="s">
        <v>188</v>
      </c>
      <c r="C68" s="552" t="s">
        <v>36</v>
      </c>
      <c r="D68" s="553" t="s">
        <v>1453</v>
      </c>
      <c r="E68" s="709" t="s">
        <v>1926</v>
      </c>
      <c r="F68" s="715">
        <v>1.26346</v>
      </c>
      <c r="G68" s="1039">
        <v>0.58041100000000001</v>
      </c>
      <c r="H68" s="1039">
        <v>0.69216499999999903</v>
      </c>
      <c r="I68" s="716">
        <v>1.365907</v>
      </c>
      <c r="J68" s="715">
        <v>0.37579099999999899</v>
      </c>
      <c r="K68" s="1039">
        <v>0.32748899999999898</v>
      </c>
      <c r="L68" s="1039">
        <v>0.493777999999999</v>
      </c>
      <c r="M68" s="716">
        <v>0.40625999999999901</v>
      </c>
      <c r="N68" s="715">
        <v>1.3789199999999899</v>
      </c>
      <c r="O68" s="1039">
        <v>1.4474800000000001</v>
      </c>
      <c r="P68" s="1039">
        <v>1.4149099999999999</v>
      </c>
      <c r="Q68" s="716">
        <v>1.4907199999999901</v>
      </c>
      <c r="R68" s="718">
        <v>0.68123</v>
      </c>
      <c r="S68" s="1038">
        <v>0.413853999999999</v>
      </c>
      <c r="T68" s="1038">
        <v>0.14751599999999901</v>
      </c>
      <c r="U68" s="719">
        <v>0.73646500000000004</v>
      </c>
      <c r="V68" s="722">
        <v>9.2499999999999896E-4</v>
      </c>
      <c r="W68" s="1036">
        <v>9.7499999999999898E-4</v>
      </c>
      <c r="X68" s="1036">
        <v>9.9999999999999894E-4</v>
      </c>
      <c r="Y68" s="723">
        <v>9.9999999999999894E-4</v>
      </c>
      <c r="Z68" s="722">
        <v>0</v>
      </c>
      <c r="AA68" s="1036">
        <v>0</v>
      </c>
      <c r="AB68" s="1036">
        <v>0</v>
      </c>
      <c r="AC68" s="723">
        <v>0</v>
      </c>
      <c r="AD68" s="722">
        <v>0.359044999999999</v>
      </c>
      <c r="AE68" s="1036">
        <v>0.222408999999999</v>
      </c>
      <c r="AF68" s="1036">
        <v>7.9727000000000006E-2</v>
      </c>
      <c r="AG68" s="723">
        <v>0.61348499999999895</v>
      </c>
      <c r="AH68" s="733">
        <v>222.170695962358</v>
      </c>
      <c r="AI68" s="1069">
        <v>184.991563247481</v>
      </c>
      <c r="AJ68" s="725">
        <v>204.96502282812199</v>
      </c>
    </row>
    <row r="69" spans="1:36" ht="12.75" customHeight="1" x14ac:dyDescent="0.2">
      <c r="A69" s="571" t="s">
        <v>776</v>
      </c>
      <c r="B69" s="551" t="s">
        <v>188</v>
      </c>
      <c r="C69" s="552" t="s">
        <v>36</v>
      </c>
      <c r="D69" s="553" t="s">
        <v>1454</v>
      </c>
      <c r="E69" s="709" t="s">
        <v>1926</v>
      </c>
      <c r="F69" s="715">
        <v>1.54423</v>
      </c>
      <c r="G69" s="1039">
        <v>0.72646299999999897</v>
      </c>
      <c r="H69" s="1039">
        <v>0.70162400000000003</v>
      </c>
      <c r="I69" s="716">
        <v>1.6694420000000001</v>
      </c>
      <c r="J69" s="715">
        <v>0.457484</v>
      </c>
      <c r="K69" s="1039">
        <v>0.409693999999999</v>
      </c>
      <c r="L69" s="1039">
        <v>0.50108399999999897</v>
      </c>
      <c r="M69" s="716">
        <v>0.49457699999999999</v>
      </c>
      <c r="N69" s="715">
        <v>1.7176</v>
      </c>
      <c r="O69" s="1039">
        <v>1.80952</v>
      </c>
      <c r="P69" s="1039">
        <v>1.4255599999999899</v>
      </c>
      <c r="Q69" s="716">
        <v>1.856862</v>
      </c>
      <c r="R69" s="718">
        <v>0.68123</v>
      </c>
      <c r="S69" s="1038">
        <v>0.413854</v>
      </c>
      <c r="T69" s="1038">
        <v>0.14805399999999899</v>
      </c>
      <c r="U69" s="719">
        <v>0.73646500000000104</v>
      </c>
      <c r="V69" s="722">
        <v>9.2500000000000102E-4</v>
      </c>
      <c r="W69" s="1036">
        <v>9.7499999999999898E-4</v>
      </c>
      <c r="X69" s="1036">
        <v>9.9999999999999894E-4</v>
      </c>
      <c r="Y69" s="723">
        <v>1E-3</v>
      </c>
      <c r="Z69" s="722">
        <v>0</v>
      </c>
      <c r="AA69" s="1036">
        <v>0</v>
      </c>
      <c r="AB69" s="1036">
        <v>0</v>
      </c>
      <c r="AC69" s="723">
        <v>0</v>
      </c>
      <c r="AD69" s="722">
        <v>0.358875</v>
      </c>
      <c r="AE69" s="1036">
        <v>0.22235199999999899</v>
      </c>
      <c r="AF69" s="1036">
        <v>8.0091999999999899E-2</v>
      </c>
      <c r="AG69" s="723">
        <v>0.61574499999999999</v>
      </c>
      <c r="AH69" s="733">
        <v>368.22067066945903</v>
      </c>
      <c r="AI69" s="1069">
        <v>307.42310662586198</v>
      </c>
      <c r="AJ69" s="725">
        <v>341.54367410987999</v>
      </c>
    </row>
    <row r="70" spans="1:36" ht="12.75" customHeight="1" x14ac:dyDescent="0.2">
      <c r="A70" s="571" t="s">
        <v>734</v>
      </c>
      <c r="B70" s="551" t="s">
        <v>188</v>
      </c>
      <c r="C70" s="552" t="s">
        <v>36</v>
      </c>
      <c r="D70" s="553" t="s">
        <v>1453</v>
      </c>
      <c r="E70" s="709" t="s">
        <v>1925</v>
      </c>
      <c r="F70" s="715">
        <v>1.2488899999999901</v>
      </c>
      <c r="G70" s="1039">
        <v>0.57202600000000003</v>
      </c>
      <c r="H70" s="1039">
        <v>0.68524399999999996</v>
      </c>
      <c r="I70" s="716">
        <v>1.35014699999999</v>
      </c>
      <c r="J70" s="715">
        <v>0.37109299999999901</v>
      </c>
      <c r="K70" s="1039">
        <v>0.32301200000000002</v>
      </c>
      <c r="L70" s="1039">
        <v>0.465723</v>
      </c>
      <c r="M70" s="716">
        <v>0.40118199999999898</v>
      </c>
      <c r="N70" s="715">
        <v>1.4332399999999901</v>
      </c>
      <c r="O70" s="1039">
        <v>1.50434</v>
      </c>
      <c r="P70" s="1039">
        <v>1.4698100000000001</v>
      </c>
      <c r="Q70" s="716">
        <v>1.54944499999999</v>
      </c>
      <c r="R70" s="718">
        <v>0.632570999999999</v>
      </c>
      <c r="S70" s="1038">
        <v>0.36714000000000002</v>
      </c>
      <c r="T70" s="1038">
        <v>0.14751600000000001</v>
      </c>
      <c r="U70" s="719">
        <v>0.68385999999999902</v>
      </c>
      <c r="V70" s="722">
        <v>9.2499999999999896E-4</v>
      </c>
      <c r="W70" s="1036">
        <v>9.7499999999999898E-4</v>
      </c>
      <c r="X70" s="1036">
        <v>1E-3</v>
      </c>
      <c r="Y70" s="723">
        <v>1E-3</v>
      </c>
      <c r="Z70" s="722">
        <v>0</v>
      </c>
      <c r="AA70" s="1036">
        <v>0</v>
      </c>
      <c r="AB70" s="1036">
        <v>0</v>
      </c>
      <c r="AC70" s="723">
        <v>0</v>
      </c>
      <c r="AD70" s="722">
        <v>0.33339799999999897</v>
      </c>
      <c r="AE70" s="1036">
        <v>0.19708800000000001</v>
      </c>
      <c r="AF70" s="1036">
        <v>7.9727000000000006E-2</v>
      </c>
      <c r="AG70" s="723">
        <v>0.56966399999999895</v>
      </c>
      <c r="AH70" s="733">
        <v>220.14104780549101</v>
      </c>
      <c r="AI70" s="1069">
        <v>183.25893072855001</v>
      </c>
      <c r="AJ70" s="725">
        <v>202.99148947723501</v>
      </c>
    </row>
    <row r="71" spans="1:36" ht="12.75" customHeight="1" x14ac:dyDescent="0.2">
      <c r="A71" s="571" t="s">
        <v>777</v>
      </c>
      <c r="B71" s="551" t="s">
        <v>188</v>
      </c>
      <c r="C71" s="552" t="s">
        <v>36</v>
      </c>
      <c r="D71" s="553" t="s">
        <v>1454</v>
      </c>
      <c r="E71" s="709" t="s">
        <v>1925</v>
      </c>
      <c r="F71" s="715">
        <v>1.5264200000000001</v>
      </c>
      <c r="G71" s="1039">
        <v>0.71597100000000002</v>
      </c>
      <c r="H71" s="1039">
        <v>0.694608</v>
      </c>
      <c r="I71" s="716">
        <v>1.6501789999999901</v>
      </c>
      <c r="J71" s="715">
        <v>0.45176499999999897</v>
      </c>
      <c r="K71" s="1039">
        <v>0.40409299999999898</v>
      </c>
      <c r="L71" s="1039">
        <v>0.47261399999999898</v>
      </c>
      <c r="M71" s="716">
        <v>0.48839500000000002</v>
      </c>
      <c r="N71" s="715">
        <v>1.7852599999999901</v>
      </c>
      <c r="O71" s="1039">
        <v>1.8806</v>
      </c>
      <c r="P71" s="1039">
        <v>1.48088</v>
      </c>
      <c r="Q71" s="716">
        <v>1.9300109999999899</v>
      </c>
      <c r="R71" s="718">
        <v>0.63257099999999999</v>
      </c>
      <c r="S71" s="1038">
        <v>0.36714000000000002</v>
      </c>
      <c r="T71" s="1038">
        <v>0.14805399999999999</v>
      </c>
      <c r="U71" s="719">
        <v>0.68385999999999902</v>
      </c>
      <c r="V71" s="722">
        <v>9.2499999999999896E-4</v>
      </c>
      <c r="W71" s="1036">
        <v>9.7499999999999996E-4</v>
      </c>
      <c r="X71" s="1036">
        <v>9.9999999999999894E-4</v>
      </c>
      <c r="Y71" s="723">
        <v>1E-3</v>
      </c>
      <c r="Z71" s="722">
        <v>0</v>
      </c>
      <c r="AA71" s="1036">
        <v>0</v>
      </c>
      <c r="AB71" s="1036">
        <v>0</v>
      </c>
      <c r="AC71" s="723">
        <v>0</v>
      </c>
      <c r="AD71" s="722">
        <v>0.33324099999999901</v>
      </c>
      <c r="AE71" s="1036">
        <v>0.19703599999999899</v>
      </c>
      <c r="AF71" s="1036">
        <v>8.0091999999999997E-2</v>
      </c>
      <c r="AG71" s="723">
        <v>0.57176299999999902</v>
      </c>
      <c r="AH71" s="733">
        <v>380.52450309153699</v>
      </c>
      <c r="AI71" s="1069">
        <v>317.83115114477602</v>
      </c>
      <c r="AJ71" s="725">
        <v>353.27177492513198</v>
      </c>
    </row>
    <row r="72" spans="1:36" ht="12.75" customHeight="1" x14ac:dyDescent="0.2">
      <c r="A72" s="571" t="s">
        <v>735</v>
      </c>
      <c r="B72" s="551" t="s">
        <v>188</v>
      </c>
      <c r="C72" s="552" t="s">
        <v>36</v>
      </c>
      <c r="D72" s="553" t="s">
        <v>1453</v>
      </c>
      <c r="E72" s="709" t="s">
        <v>1924</v>
      </c>
      <c r="F72" s="715">
        <v>1.2416</v>
      </c>
      <c r="G72" s="1039">
        <v>0.56783300000000003</v>
      </c>
      <c r="H72" s="1039">
        <v>0.681782</v>
      </c>
      <c r="I72" s="716">
        <v>1.342266</v>
      </c>
      <c r="J72" s="715">
        <v>0.36874499999999999</v>
      </c>
      <c r="K72" s="1039">
        <v>0.320774</v>
      </c>
      <c r="L72" s="1039">
        <v>0.46291700000000002</v>
      </c>
      <c r="M72" s="716">
        <v>0.39864300000000003</v>
      </c>
      <c r="N72" s="715">
        <v>1.4523900000000001</v>
      </c>
      <c r="O72" s="1039">
        <v>1.52542</v>
      </c>
      <c r="P72" s="1039">
        <v>1.48141999999999</v>
      </c>
      <c r="Q72" s="716">
        <v>1.5701499999999999</v>
      </c>
      <c r="R72" s="718">
        <v>0.58391199999999999</v>
      </c>
      <c r="S72" s="1038">
        <v>0.32042599999999999</v>
      </c>
      <c r="T72" s="1038">
        <v>0.14751600000000001</v>
      </c>
      <c r="U72" s="719">
        <v>0.63125599999999904</v>
      </c>
      <c r="V72" s="722">
        <v>9.2500000000000004E-4</v>
      </c>
      <c r="W72" s="1036">
        <v>9.7499999999999996E-4</v>
      </c>
      <c r="X72" s="1036">
        <v>1E-3</v>
      </c>
      <c r="Y72" s="723">
        <v>9.9999999999999894E-4</v>
      </c>
      <c r="Z72" s="722">
        <v>0</v>
      </c>
      <c r="AA72" s="1036">
        <v>0</v>
      </c>
      <c r="AB72" s="1036">
        <v>0</v>
      </c>
      <c r="AC72" s="723">
        <v>0</v>
      </c>
      <c r="AD72" s="722">
        <v>0.307753</v>
      </c>
      <c r="AE72" s="1036">
        <v>0.171768</v>
      </c>
      <c r="AF72" s="1036">
        <v>7.9726999999999895E-2</v>
      </c>
      <c r="AG72" s="723">
        <v>0.52584500000000001</v>
      </c>
      <c r="AH72" s="733">
        <v>204.60805228500899</v>
      </c>
      <c r="AI72" s="1069">
        <v>170.87546358833501</v>
      </c>
      <c r="AJ72" s="725">
        <v>189.954074786896</v>
      </c>
    </row>
    <row r="73" spans="1:36" ht="12.75" customHeight="1" x14ac:dyDescent="0.2">
      <c r="A73" s="571" t="s">
        <v>778</v>
      </c>
      <c r="B73" s="551" t="s">
        <v>188</v>
      </c>
      <c r="C73" s="552" t="s">
        <v>36</v>
      </c>
      <c r="D73" s="553" t="s">
        <v>1454</v>
      </c>
      <c r="E73" s="709" t="s">
        <v>1924</v>
      </c>
      <c r="F73" s="715">
        <v>1.5175099999999899</v>
      </c>
      <c r="G73" s="1039">
        <v>0.71072400000000002</v>
      </c>
      <c r="H73" s="1039">
        <v>0.69110000000000005</v>
      </c>
      <c r="I73" s="716">
        <v>1.6405479999999899</v>
      </c>
      <c r="J73" s="715">
        <v>0.44890599999999897</v>
      </c>
      <c r="K73" s="1039">
        <v>0.40129199999999998</v>
      </c>
      <c r="L73" s="1039">
        <v>0.46976600000000002</v>
      </c>
      <c r="M73" s="716">
        <v>0.48530399999999901</v>
      </c>
      <c r="N73" s="715">
        <v>1.8091200000000001</v>
      </c>
      <c r="O73" s="1039">
        <v>1.9069399999999901</v>
      </c>
      <c r="P73" s="1039">
        <v>1.49256999999999</v>
      </c>
      <c r="Q73" s="716">
        <v>1.9558</v>
      </c>
      <c r="R73" s="718">
        <v>0.58391199999999899</v>
      </c>
      <c r="S73" s="1038">
        <v>0.32042599999999999</v>
      </c>
      <c r="T73" s="1038">
        <v>0.14805399999999899</v>
      </c>
      <c r="U73" s="719">
        <v>0.63125599999999904</v>
      </c>
      <c r="V73" s="722">
        <v>9.2500000000000004E-4</v>
      </c>
      <c r="W73" s="1036">
        <v>9.7499999999999996E-4</v>
      </c>
      <c r="X73" s="1036">
        <v>1E-3</v>
      </c>
      <c r="Y73" s="723">
        <v>9.9999999999999894E-4</v>
      </c>
      <c r="Z73" s="722">
        <v>0</v>
      </c>
      <c r="AA73" s="1036">
        <v>0</v>
      </c>
      <c r="AB73" s="1036">
        <v>0</v>
      </c>
      <c r="AC73" s="723">
        <v>0</v>
      </c>
      <c r="AD73" s="722">
        <v>0.30760699999999902</v>
      </c>
      <c r="AE73" s="1036">
        <v>0.17171900000000001</v>
      </c>
      <c r="AF73" s="1036">
        <v>8.0092000000000094E-2</v>
      </c>
      <c r="AG73" s="723">
        <v>0.52778199999999897</v>
      </c>
      <c r="AH73" s="733">
        <v>372.21528775372201</v>
      </c>
      <c r="AI73" s="1069">
        <v>308.99233362903601</v>
      </c>
      <c r="AJ73" s="725">
        <v>343.81695191059799</v>
      </c>
    </row>
    <row r="74" spans="1:36" ht="12.75" customHeight="1" x14ac:dyDescent="0.2">
      <c r="A74" s="571" t="s">
        <v>736</v>
      </c>
      <c r="B74" s="551" t="s">
        <v>188</v>
      </c>
      <c r="C74" s="552" t="s">
        <v>36</v>
      </c>
      <c r="D74" s="553" t="s">
        <v>1453</v>
      </c>
      <c r="E74" s="709" t="s">
        <v>1923</v>
      </c>
      <c r="F74" s="715">
        <v>1.23431</v>
      </c>
      <c r="G74" s="1039">
        <v>0.56364099999999995</v>
      </c>
      <c r="H74" s="1039">
        <v>0.67832199999999998</v>
      </c>
      <c r="I74" s="716">
        <v>1.3343859999999901</v>
      </c>
      <c r="J74" s="715">
        <v>0.36639500000000003</v>
      </c>
      <c r="K74" s="1039">
        <v>0.31853500000000001</v>
      </c>
      <c r="L74" s="1039">
        <v>0.46011200000000002</v>
      </c>
      <c r="M74" s="716">
        <v>0.39610299999999898</v>
      </c>
      <c r="N74" s="715">
        <v>1.47224</v>
      </c>
      <c r="O74" s="1039">
        <v>1.54495</v>
      </c>
      <c r="P74" s="1039">
        <v>1.49892</v>
      </c>
      <c r="Q74" s="716">
        <v>1.591607</v>
      </c>
      <c r="R74" s="718">
        <v>0.53525199999999895</v>
      </c>
      <c r="S74" s="1038">
        <v>0.29772599999999999</v>
      </c>
      <c r="T74" s="1038">
        <v>0.14751600000000001</v>
      </c>
      <c r="U74" s="719">
        <v>0.57865099999999903</v>
      </c>
      <c r="V74" s="722">
        <v>9.2500000000000004E-4</v>
      </c>
      <c r="W74" s="1036">
        <v>9.7499999999999996E-4</v>
      </c>
      <c r="X74" s="1036">
        <v>1E-3</v>
      </c>
      <c r="Y74" s="723">
        <v>9.9999999999999894E-4</v>
      </c>
      <c r="Z74" s="722">
        <v>0</v>
      </c>
      <c r="AA74" s="1036">
        <v>0</v>
      </c>
      <c r="AB74" s="1036">
        <v>0</v>
      </c>
      <c r="AC74" s="723">
        <v>0</v>
      </c>
      <c r="AD74" s="722">
        <v>0.28210600000000002</v>
      </c>
      <c r="AE74" s="1036">
        <v>0.15965499999999999</v>
      </c>
      <c r="AF74" s="1036">
        <v>7.9726999999999895E-2</v>
      </c>
      <c r="AG74" s="723">
        <v>0.48202400000000001</v>
      </c>
      <c r="AH74" s="726">
        <v>257.95782358522001</v>
      </c>
      <c r="AI74" s="1067">
        <v>215.18949654150501</v>
      </c>
      <c r="AJ74" s="727">
        <v>238.882096706818</v>
      </c>
    </row>
    <row r="75" spans="1:36" ht="12.75" customHeight="1" x14ac:dyDescent="0.2">
      <c r="A75" s="571" t="s">
        <v>779</v>
      </c>
      <c r="B75" s="551" t="s">
        <v>188</v>
      </c>
      <c r="C75" s="552" t="s">
        <v>36</v>
      </c>
      <c r="D75" s="553" t="s">
        <v>1454</v>
      </c>
      <c r="E75" s="709" t="s">
        <v>1923</v>
      </c>
      <c r="F75" s="715">
        <v>1.5085999999999999</v>
      </c>
      <c r="G75" s="1039">
        <v>0.70547800000000005</v>
      </c>
      <c r="H75" s="1039">
        <v>0.68759199999999898</v>
      </c>
      <c r="I75" s="716">
        <v>1.63091599999999</v>
      </c>
      <c r="J75" s="715">
        <v>0.44604699999999903</v>
      </c>
      <c r="K75" s="1039">
        <v>0.39849200000000001</v>
      </c>
      <c r="L75" s="1039">
        <v>0.46692</v>
      </c>
      <c r="M75" s="716">
        <v>0.482212999999999</v>
      </c>
      <c r="N75" s="715">
        <v>1.8338399999999899</v>
      </c>
      <c r="O75" s="1039">
        <v>1.93136999999999</v>
      </c>
      <c r="P75" s="1039">
        <v>1.51019999999999</v>
      </c>
      <c r="Q75" s="716">
        <v>1.9825279999999901</v>
      </c>
      <c r="R75" s="718">
        <v>0.53525199999999995</v>
      </c>
      <c r="S75" s="1038">
        <v>0.29772599999999899</v>
      </c>
      <c r="T75" s="1038">
        <v>0.14805399999999999</v>
      </c>
      <c r="U75" s="719">
        <v>0.57865099999999903</v>
      </c>
      <c r="V75" s="722">
        <v>9.2499999999999798E-4</v>
      </c>
      <c r="W75" s="1036">
        <v>9.7499999999999898E-4</v>
      </c>
      <c r="X75" s="1036">
        <v>9.9999999999999894E-4</v>
      </c>
      <c r="Y75" s="723">
        <v>9.9999999999999807E-4</v>
      </c>
      <c r="Z75" s="722">
        <v>0</v>
      </c>
      <c r="AA75" s="1036">
        <v>0</v>
      </c>
      <c r="AB75" s="1036">
        <v>0</v>
      </c>
      <c r="AC75" s="723">
        <v>0</v>
      </c>
      <c r="AD75" s="722">
        <v>0.28197299999999997</v>
      </c>
      <c r="AE75" s="1036">
        <v>0.159611</v>
      </c>
      <c r="AF75" s="1036">
        <v>8.0091999999999997E-2</v>
      </c>
      <c r="AG75" s="723">
        <v>0.48379999999999901</v>
      </c>
      <c r="AH75" s="733">
        <v>374.75143722861702</v>
      </c>
      <c r="AI75" s="1068">
        <v>312.56506237398702</v>
      </c>
      <c r="AJ75" s="734">
        <v>346.87236328222201</v>
      </c>
    </row>
    <row r="76" spans="1:36" ht="12.75" customHeight="1" x14ac:dyDescent="0.2">
      <c r="A76" s="571" t="s">
        <v>737</v>
      </c>
      <c r="B76" s="551" t="s">
        <v>188</v>
      </c>
      <c r="C76" s="552" t="s">
        <v>36</v>
      </c>
      <c r="D76" s="553" t="s">
        <v>1453</v>
      </c>
      <c r="E76" s="709" t="s">
        <v>1922</v>
      </c>
      <c r="F76" s="715">
        <v>1.23431</v>
      </c>
      <c r="G76" s="1039">
        <v>0.56364099999999995</v>
      </c>
      <c r="H76" s="1039">
        <v>0.67832199999999998</v>
      </c>
      <c r="I76" s="716">
        <v>1.3343860000000001</v>
      </c>
      <c r="J76" s="715">
        <v>0.36639499999999903</v>
      </c>
      <c r="K76" s="1039">
        <v>0.31853500000000001</v>
      </c>
      <c r="L76" s="1039">
        <v>0.46011200000000002</v>
      </c>
      <c r="M76" s="716">
        <v>0.39610299999999998</v>
      </c>
      <c r="N76" s="715">
        <v>1.47224</v>
      </c>
      <c r="O76" s="1039">
        <v>1.54495</v>
      </c>
      <c r="P76" s="1039">
        <v>1.49892</v>
      </c>
      <c r="Q76" s="716">
        <v>1.591607</v>
      </c>
      <c r="R76" s="718">
        <v>0.53525199999999895</v>
      </c>
      <c r="S76" s="1038">
        <v>0.29772599999999999</v>
      </c>
      <c r="T76" s="1038">
        <v>0.14751599999999901</v>
      </c>
      <c r="U76" s="719">
        <v>0.57865100000000003</v>
      </c>
      <c r="V76" s="722">
        <v>9.2499999999999896E-4</v>
      </c>
      <c r="W76" s="1036">
        <v>9.7499999999999996E-4</v>
      </c>
      <c r="X76" s="1036">
        <v>1E-3</v>
      </c>
      <c r="Y76" s="723">
        <v>1E-3</v>
      </c>
      <c r="Z76" s="722">
        <v>0</v>
      </c>
      <c r="AA76" s="1036">
        <v>0</v>
      </c>
      <c r="AB76" s="1036">
        <v>0</v>
      </c>
      <c r="AC76" s="723">
        <v>0</v>
      </c>
      <c r="AD76" s="722">
        <v>0.28210600000000002</v>
      </c>
      <c r="AE76" s="1036">
        <v>0.15965499999999999</v>
      </c>
      <c r="AF76" s="1036">
        <v>7.9727000000000006E-2</v>
      </c>
      <c r="AG76" s="723">
        <v>0.48202400000000001</v>
      </c>
      <c r="AH76" s="735">
        <v>230.31636390656101</v>
      </c>
      <c r="AI76" s="1067">
        <v>192.17080191302099</v>
      </c>
      <c r="AJ76" s="727">
        <v>213.40737350567201</v>
      </c>
    </row>
    <row r="77" spans="1:36" ht="12.75" customHeight="1" x14ac:dyDescent="0.2">
      <c r="A77" s="571" t="s">
        <v>780</v>
      </c>
      <c r="B77" s="551" t="s">
        <v>188</v>
      </c>
      <c r="C77" s="552" t="s">
        <v>36</v>
      </c>
      <c r="D77" s="553" t="s">
        <v>1454</v>
      </c>
      <c r="E77" s="709" t="s">
        <v>1922</v>
      </c>
      <c r="F77" s="715">
        <v>1.5085999999999899</v>
      </c>
      <c r="G77" s="1039">
        <v>0.70547799999999905</v>
      </c>
      <c r="H77" s="1039">
        <v>0.68759200000000098</v>
      </c>
      <c r="I77" s="716">
        <v>1.63091599999999</v>
      </c>
      <c r="J77" s="715">
        <v>0.44604699999999903</v>
      </c>
      <c r="K77" s="1039">
        <v>0.39849200000000001</v>
      </c>
      <c r="L77" s="1039">
        <v>0.466919999999999</v>
      </c>
      <c r="M77" s="716">
        <v>0.482212999999999</v>
      </c>
      <c r="N77" s="715">
        <v>1.8338399999999999</v>
      </c>
      <c r="O77" s="1039">
        <v>1.93136999999999</v>
      </c>
      <c r="P77" s="1039">
        <v>1.5102</v>
      </c>
      <c r="Q77" s="716">
        <v>1.9825279999999901</v>
      </c>
      <c r="R77" s="718">
        <v>0.53525199999999895</v>
      </c>
      <c r="S77" s="1038">
        <v>0.29772599999999899</v>
      </c>
      <c r="T77" s="1038">
        <v>0.14805399999999899</v>
      </c>
      <c r="U77" s="719">
        <v>0.57865100000000003</v>
      </c>
      <c r="V77" s="722">
        <v>9.2500000000000004E-4</v>
      </c>
      <c r="W77" s="1036">
        <v>9.74999999999998E-4</v>
      </c>
      <c r="X77" s="1036">
        <v>9.9999999999999894E-4</v>
      </c>
      <c r="Y77" s="723">
        <v>1E-3</v>
      </c>
      <c r="Z77" s="722">
        <v>0</v>
      </c>
      <c r="AA77" s="1036">
        <v>0</v>
      </c>
      <c r="AB77" s="1036">
        <v>0</v>
      </c>
      <c r="AC77" s="723">
        <v>0</v>
      </c>
      <c r="AD77" s="722">
        <v>0.28197299999999997</v>
      </c>
      <c r="AE77" s="1036">
        <v>0.159611</v>
      </c>
      <c r="AF77" s="1036">
        <v>8.0091999999999899E-2</v>
      </c>
      <c r="AG77" s="723">
        <v>0.48379999999999901</v>
      </c>
      <c r="AH77" s="736">
        <v>376.12519943437798</v>
      </c>
      <c r="AI77" s="1035">
        <v>313.67156710603899</v>
      </c>
      <c r="AJ77" s="737">
        <v>348.61279089645097</v>
      </c>
    </row>
    <row r="78" spans="1:36" ht="12.75" customHeight="1" x14ac:dyDescent="0.2">
      <c r="A78" s="571" t="s">
        <v>738</v>
      </c>
      <c r="B78" s="551" t="s">
        <v>188</v>
      </c>
      <c r="C78" s="552" t="s">
        <v>36</v>
      </c>
      <c r="D78" s="553" t="s">
        <v>1453</v>
      </c>
      <c r="E78" s="709" t="s">
        <v>1931</v>
      </c>
      <c r="F78" s="715">
        <v>1.23431</v>
      </c>
      <c r="G78" s="1039">
        <v>0.56364099999999995</v>
      </c>
      <c r="H78" s="1039">
        <v>0.67832199999999998</v>
      </c>
      <c r="I78" s="716">
        <v>1.3343859999999901</v>
      </c>
      <c r="J78" s="715">
        <v>0.36639500000000003</v>
      </c>
      <c r="K78" s="1039">
        <v>0.31853500000000001</v>
      </c>
      <c r="L78" s="1039">
        <v>0.46011200000000002</v>
      </c>
      <c r="M78" s="716">
        <v>0.39610299999999898</v>
      </c>
      <c r="N78" s="715">
        <v>1.47224</v>
      </c>
      <c r="O78" s="1039">
        <v>1.5449499999999901</v>
      </c>
      <c r="P78" s="1039">
        <v>1.49892</v>
      </c>
      <c r="Q78" s="716">
        <v>1.591607</v>
      </c>
      <c r="R78" s="718">
        <v>0.53525199999999895</v>
      </c>
      <c r="S78" s="1038">
        <v>0.29772599999999899</v>
      </c>
      <c r="T78" s="1038">
        <v>0.14751600000000001</v>
      </c>
      <c r="U78" s="719">
        <v>0.57865099999999903</v>
      </c>
      <c r="V78" s="722">
        <v>9.2500000000000004E-4</v>
      </c>
      <c r="W78" s="1036">
        <v>9.74999999999998E-4</v>
      </c>
      <c r="X78" s="1036">
        <v>1E-3</v>
      </c>
      <c r="Y78" s="723">
        <v>9.9999999999999894E-4</v>
      </c>
      <c r="Z78" s="722">
        <v>0</v>
      </c>
      <c r="AA78" s="1036">
        <v>0</v>
      </c>
      <c r="AB78" s="1036">
        <v>0</v>
      </c>
      <c r="AC78" s="723">
        <v>0</v>
      </c>
      <c r="AD78" s="722">
        <v>0.28210600000000002</v>
      </c>
      <c r="AE78" s="1036">
        <v>0.15965499999999999</v>
      </c>
      <c r="AF78" s="1036">
        <v>7.9727000000000006E-2</v>
      </c>
      <c r="AG78" s="723">
        <v>0.48202399999999901</v>
      </c>
      <c r="AH78" s="736">
        <v>239.266393251349</v>
      </c>
      <c r="AI78" s="1035">
        <v>199.154171940764</v>
      </c>
      <c r="AJ78" s="737">
        <v>220.56470109802001</v>
      </c>
    </row>
    <row r="79" spans="1:36" ht="12.75" customHeight="1" x14ac:dyDescent="0.2">
      <c r="A79" s="571" t="s">
        <v>781</v>
      </c>
      <c r="B79" s="551" t="s">
        <v>188</v>
      </c>
      <c r="C79" s="552" t="s">
        <v>36</v>
      </c>
      <c r="D79" s="553" t="s">
        <v>1454</v>
      </c>
      <c r="E79" s="709" t="s">
        <v>1931</v>
      </c>
      <c r="F79" s="715">
        <v>1.5085999999999999</v>
      </c>
      <c r="G79" s="1039">
        <v>0.70547800000000005</v>
      </c>
      <c r="H79" s="1039">
        <v>0.68759199999999998</v>
      </c>
      <c r="I79" s="716">
        <v>1.630916</v>
      </c>
      <c r="J79" s="715">
        <v>0.44604699999999903</v>
      </c>
      <c r="K79" s="1039">
        <v>0.39849200000000001</v>
      </c>
      <c r="L79" s="1039">
        <v>0.466919999999999</v>
      </c>
      <c r="M79" s="716">
        <v>0.482213000000001</v>
      </c>
      <c r="N79" s="715">
        <v>1.8338399999999899</v>
      </c>
      <c r="O79" s="1039">
        <v>1.93137</v>
      </c>
      <c r="P79" s="1039">
        <v>1.51019999999999</v>
      </c>
      <c r="Q79" s="716">
        <v>1.9825280000000001</v>
      </c>
      <c r="R79" s="718">
        <v>0.53525199999999895</v>
      </c>
      <c r="S79" s="1038">
        <v>0.29772599999999999</v>
      </c>
      <c r="T79" s="1038">
        <v>0.14805399999999899</v>
      </c>
      <c r="U79" s="719">
        <v>0.57865100000000003</v>
      </c>
      <c r="V79" s="722">
        <v>9.2499999999999798E-4</v>
      </c>
      <c r="W79" s="1036">
        <v>9.7499999999999996E-4</v>
      </c>
      <c r="X79" s="1036">
        <v>9.9999999999999894E-4</v>
      </c>
      <c r="Y79" s="723">
        <v>1E-3</v>
      </c>
      <c r="Z79" s="722">
        <v>0</v>
      </c>
      <c r="AA79" s="1036">
        <v>0</v>
      </c>
      <c r="AB79" s="1036">
        <v>0</v>
      </c>
      <c r="AC79" s="723">
        <v>0</v>
      </c>
      <c r="AD79" s="722">
        <v>0.28197299999999897</v>
      </c>
      <c r="AE79" s="1036">
        <v>0.159611</v>
      </c>
      <c r="AF79" s="1036">
        <v>8.0091999999999899E-2</v>
      </c>
      <c r="AG79" s="723">
        <v>0.48380000000000001</v>
      </c>
      <c r="AH79" s="736">
        <v>376.49649794747302</v>
      </c>
      <c r="AI79" s="1035">
        <v>313.79050934734698</v>
      </c>
      <c r="AJ79" s="737">
        <v>347.96435135167002</v>
      </c>
    </row>
    <row r="80" spans="1:36" ht="12.75" customHeight="1" x14ac:dyDescent="0.2">
      <c r="A80" s="571" t="s">
        <v>739</v>
      </c>
      <c r="B80" s="551" t="s">
        <v>188</v>
      </c>
      <c r="C80" s="552" t="s">
        <v>36</v>
      </c>
      <c r="D80" s="553" t="s">
        <v>1453</v>
      </c>
      <c r="E80" s="709" t="s">
        <v>1920</v>
      </c>
      <c r="F80" s="715">
        <v>1.23430999999999</v>
      </c>
      <c r="G80" s="1039">
        <v>0.56364099999999895</v>
      </c>
      <c r="H80" s="1039">
        <v>0.67832199999999898</v>
      </c>
      <c r="I80" s="716">
        <v>1.3343860000000001</v>
      </c>
      <c r="J80" s="715">
        <v>0.36639500000000003</v>
      </c>
      <c r="K80" s="1039">
        <v>0.31853500000000001</v>
      </c>
      <c r="L80" s="1039">
        <v>0.46011200000000002</v>
      </c>
      <c r="M80" s="716">
        <v>0.39610299999999998</v>
      </c>
      <c r="N80" s="715">
        <v>1.47223999999999</v>
      </c>
      <c r="O80" s="1039">
        <v>1.54495</v>
      </c>
      <c r="P80" s="1039">
        <v>1.49891999999999</v>
      </c>
      <c r="Q80" s="716">
        <v>1.59160699999999</v>
      </c>
      <c r="R80" s="718">
        <v>0.53525199999999995</v>
      </c>
      <c r="S80" s="1038">
        <v>0.29772599999999999</v>
      </c>
      <c r="T80" s="1038">
        <v>0.14751600000000001</v>
      </c>
      <c r="U80" s="719">
        <v>0.57865100000000003</v>
      </c>
      <c r="V80" s="722">
        <v>9.2499999999999896E-4</v>
      </c>
      <c r="W80" s="1036">
        <v>9.7499999999999898E-4</v>
      </c>
      <c r="X80" s="1036">
        <v>1E-3</v>
      </c>
      <c r="Y80" s="723">
        <v>1E-3</v>
      </c>
      <c r="Z80" s="722">
        <v>0</v>
      </c>
      <c r="AA80" s="1036">
        <v>0</v>
      </c>
      <c r="AB80" s="1036">
        <v>0</v>
      </c>
      <c r="AC80" s="723">
        <v>0</v>
      </c>
      <c r="AD80" s="722">
        <v>0.28210599999999902</v>
      </c>
      <c r="AE80" s="1036">
        <v>0.15965499999999999</v>
      </c>
      <c r="AF80" s="1036">
        <v>7.9727000000000006E-2</v>
      </c>
      <c r="AG80" s="723">
        <v>0.48202400000000001</v>
      </c>
      <c r="AH80" s="736">
        <v>233.61285776886601</v>
      </c>
      <c r="AI80" s="1035">
        <v>194.52292477089401</v>
      </c>
      <c r="AJ80" s="737">
        <v>215.529921883725</v>
      </c>
    </row>
    <row r="81" spans="1:36" ht="12.75" customHeight="1" x14ac:dyDescent="0.2">
      <c r="A81" s="571" t="s">
        <v>782</v>
      </c>
      <c r="B81" s="551" t="s">
        <v>188</v>
      </c>
      <c r="C81" s="552" t="s">
        <v>36</v>
      </c>
      <c r="D81" s="553" t="s">
        <v>1454</v>
      </c>
      <c r="E81" s="709" t="s">
        <v>1920</v>
      </c>
      <c r="F81" s="715">
        <v>1.5085999999999999</v>
      </c>
      <c r="G81" s="1039">
        <v>0.70547799999999905</v>
      </c>
      <c r="H81" s="1039">
        <v>0.68759199999999998</v>
      </c>
      <c r="I81" s="716">
        <v>1.63091599999999</v>
      </c>
      <c r="J81" s="715">
        <v>0.44604700000000003</v>
      </c>
      <c r="K81" s="1039">
        <v>0.39849200000000001</v>
      </c>
      <c r="L81" s="1039">
        <v>0.466919999999999</v>
      </c>
      <c r="M81" s="716">
        <v>0.482213</v>
      </c>
      <c r="N81" s="715">
        <v>1.8338399999999999</v>
      </c>
      <c r="O81" s="1039">
        <v>1.93136999999999</v>
      </c>
      <c r="P81" s="1039">
        <v>1.51019999999999</v>
      </c>
      <c r="Q81" s="716">
        <v>1.9825280000000001</v>
      </c>
      <c r="R81" s="718">
        <v>0.53525199999999895</v>
      </c>
      <c r="S81" s="1038">
        <v>0.29772599999999999</v>
      </c>
      <c r="T81" s="1038">
        <v>0.14805399999999899</v>
      </c>
      <c r="U81" s="719">
        <v>0.57865099999999903</v>
      </c>
      <c r="V81" s="722">
        <v>9.2500000000000102E-4</v>
      </c>
      <c r="W81" s="1036">
        <v>9.7499999999999898E-4</v>
      </c>
      <c r="X81" s="1036">
        <v>9.9999999999999699E-4</v>
      </c>
      <c r="Y81" s="723">
        <v>9.9999999999999894E-4</v>
      </c>
      <c r="Z81" s="722">
        <v>0</v>
      </c>
      <c r="AA81" s="1036">
        <v>0</v>
      </c>
      <c r="AB81" s="1036">
        <v>0</v>
      </c>
      <c r="AC81" s="723">
        <v>0</v>
      </c>
      <c r="AD81" s="722">
        <v>0.28197299999999897</v>
      </c>
      <c r="AE81" s="1036">
        <v>0.159611</v>
      </c>
      <c r="AF81" s="1036">
        <v>8.0091999999999899E-2</v>
      </c>
      <c r="AG81" s="723">
        <v>0.48380000000000001</v>
      </c>
      <c r="AH81" s="736">
        <v>355.30153976978499</v>
      </c>
      <c r="AI81" s="1035">
        <v>296.63301591024702</v>
      </c>
      <c r="AJ81" s="737">
        <v>329.52994669459298</v>
      </c>
    </row>
    <row r="82" spans="1:36" ht="12.75" customHeight="1" x14ac:dyDescent="0.2">
      <c r="A82" s="571" t="s">
        <v>1697</v>
      </c>
      <c r="B82" s="551" t="s">
        <v>188</v>
      </c>
      <c r="C82" s="552" t="s">
        <v>36</v>
      </c>
      <c r="D82" s="553" t="s">
        <v>1708</v>
      </c>
      <c r="E82" s="709" t="s">
        <v>103</v>
      </c>
      <c r="F82" s="715">
        <v>0.43111899999999898</v>
      </c>
      <c r="G82" s="1039">
        <v>0.236292</v>
      </c>
      <c r="H82" s="1039">
        <v>0.160526</v>
      </c>
      <c r="I82" s="716">
        <v>0.74950300000000003</v>
      </c>
      <c r="J82" s="715">
        <v>1.5171999999999901E-2</v>
      </c>
      <c r="K82" s="1039">
        <v>1.1119E-2</v>
      </c>
      <c r="L82" s="1039">
        <v>1.2092E-2</v>
      </c>
      <c r="M82" s="716">
        <v>2.5499000000000001E-2</v>
      </c>
      <c r="N82" s="715">
        <v>0.110332</v>
      </c>
      <c r="O82" s="1039">
        <v>8.7492E-2</v>
      </c>
      <c r="P82" s="1039">
        <v>8.3915000000000003E-2</v>
      </c>
      <c r="Q82" s="716">
        <v>0.16909199999999999</v>
      </c>
      <c r="R82" s="718">
        <v>4.6299999999999998E-4</v>
      </c>
      <c r="S82" s="1038">
        <v>1.488E-3</v>
      </c>
      <c r="T82" s="1038">
        <v>1.5E-3</v>
      </c>
      <c r="U82" s="719">
        <v>5.0000000000000001E-4</v>
      </c>
      <c r="V82" s="722">
        <v>3.49379999999999E-2</v>
      </c>
      <c r="W82" s="1036">
        <v>2.7705E-2</v>
      </c>
      <c r="X82" s="1036">
        <v>2.6572999999999999E-2</v>
      </c>
      <c r="Y82" s="723">
        <v>5.3546000000000003E-2</v>
      </c>
      <c r="Z82" s="722">
        <v>1.8731000000000001E-2</v>
      </c>
      <c r="AA82" s="1036">
        <v>7.4939999999999998E-3</v>
      </c>
      <c r="AB82" s="1036">
        <v>7.9999999999999898E-3</v>
      </c>
      <c r="AC82" s="723">
        <v>2.0250000000000001E-2</v>
      </c>
      <c r="AD82" s="722">
        <v>4.6299999999999998E-4</v>
      </c>
      <c r="AE82" s="1036">
        <v>4.8700000000000002E-4</v>
      </c>
      <c r="AF82" s="1036">
        <v>4.9999999999999903E-4</v>
      </c>
      <c r="AG82" s="723">
        <v>5.0000000000000001E-4</v>
      </c>
      <c r="AH82" s="736">
        <v>129.666563516981</v>
      </c>
      <c r="AI82" s="1035">
        <v>107.907727284204</v>
      </c>
      <c r="AJ82" s="737">
        <v>119.462005592099</v>
      </c>
    </row>
    <row r="83" spans="1:36" ht="12.75" customHeight="1" x14ac:dyDescent="0.2">
      <c r="A83" s="571" t="s">
        <v>1696</v>
      </c>
      <c r="B83" s="551" t="s">
        <v>188</v>
      </c>
      <c r="C83" s="552" t="s">
        <v>36</v>
      </c>
      <c r="D83" s="553" t="s">
        <v>1709</v>
      </c>
      <c r="E83" s="709" t="s">
        <v>1945</v>
      </c>
      <c r="F83" s="715">
        <v>0.43111900000000197</v>
      </c>
      <c r="G83" s="1039">
        <v>0.236291999999998</v>
      </c>
      <c r="H83" s="1039">
        <v>0.160525999999999</v>
      </c>
      <c r="I83" s="716">
        <v>0.74950299999999204</v>
      </c>
      <c r="J83" s="715">
        <v>1.5172E-2</v>
      </c>
      <c r="K83" s="1039">
        <v>1.1119E-2</v>
      </c>
      <c r="L83" s="1039">
        <v>1.20919999999999E-2</v>
      </c>
      <c r="M83" s="716">
        <v>2.5499000000000001E-2</v>
      </c>
      <c r="N83" s="715">
        <v>0.110332</v>
      </c>
      <c r="O83" s="1039">
        <v>8.7492000000000097E-2</v>
      </c>
      <c r="P83" s="1039">
        <v>8.3915000000000101E-2</v>
      </c>
      <c r="Q83" s="716">
        <v>0.16909199999999999</v>
      </c>
      <c r="R83" s="718">
        <v>4.6299999999999998E-4</v>
      </c>
      <c r="S83" s="1038">
        <v>1.488E-3</v>
      </c>
      <c r="T83" s="1038">
        <v>1.5E-3</v>
      </c>
      <c r="U83" s="719">
        <v>5.0000000000000099E-4</v>
      </c>
      <c r="V83" s="722">
        <v>3.4938000000000101E-2</v>
      </c>
      <c r="W83" s="1036">
        <v>2.7705E-2</v>
      </c>
      <c r="X83" s="1036">
        <v>2.6572999999999899E-2</v>
      </c>
      <c r="Y83" s="723">
        <v>5.3545999999999497E-2</v>
      </c>
      <c r="Z83" s="722">
        <v>1.8731000000000102E-2</v>
      </c>
      <c r="AA83" s="1036">
        <v>7.4939999999999903E-3</v>
      </c>
      <c r="AB83" s="1036">
        <v>7.9999999999999793E-3</v>
      </c>
      <c r="AC83" s="723">
        <v>2.0249999999999799E-2</v>
      </c>
      <c r="AD83" s="722">
        <v>4.6299999999999998E-4</v>
      </c>
      <c r="AE83" s="1036">
        <v>4.8700000000000002E-4</v>
      </c>
      <c r="AF83" s="1036">
        <v>4.9999999999999903E-4</v>
      </c>
      <c r="AG83" s="723">
        <v>5.0000000000000099E-4</v>
      </c>
      <c r="AH83" s="736">
        <v>183.48782490650501</v>
      </c>
      <c r="AI83" s="1035">
        <v>152.46702315953101</v>
      </c>
      <c r="AJ83" s="737">
        <v>168.68662073641599</v>
      </c>
    </row>
    <row r="84" spans="1:36" ht="12.75" customHeight="1" x14ac:dyDescent="0.2">
      <c r="A84" s="571" t="s">
        <v>1695</v>
      </c>
      <c r="B84" s="551" t="s">
        <v>188</v>
      </c>
      <c r="C84" s="552" t="s">
        <v>36</v>
      </c>
      <c r="D84" s="553" t="s">
        <v>1710</v>
      </c>
      <c r="E84" s="709" t="s">
        <v>1939</v>
      </c>
      <c r="F84" s="715">
        <v>0.64668000000000603</v>
      </c>
      <c r="G84" s="1039">
        <v>0.354439000000001</v>
      </c>
      <c r="H84" s="1039">
        <v>0.24079</v>
      </c>
      <c r="I84" s="716">
        <v>1.1242540000000001</v>
      </c>
      <c r="J84" s="715">
        <v>1.9116000000000102E-2</v>
      </c>
      <c r="K84" s="1039">
        <v>1.401E-2</v>
      </c>
      <c r="L84" s="1039">
        <v>1.52359999999998E-2</v>
      </c>
      <c r="M84" s="716">
        <v>3.2128000000000101E-2</v>
      </c>
      <c r="N84" s="715">
        <v>0.13569300000000101</v>
      </c>
      <c r="O84" s="1039">
        <v>0.120896</v>
      </c>
      <c r="P84" s="1039">
        <v>0.13960400000000001</v>
      </c>
      <c r="Q84" s="716">
        <v>0.21287900000000001</v>
      </c>
      <c r="R84" s="718">
        <v>4.6300000000000502E-4</v>
      </c>
      <c r="S84" s="1038">
        <v>1.4880000000000099E-3</v>
      </c>
      <c r="T84" s="1038">
        <v>1.4999999999999901E-3</v>
      </c>
      <c r="U84" s="719">
        <v>4.9999999999999795E-4</v>
      </c>
      <c r="V84" s="722">
        <v>4.2553000000000001E-2</v>
      </c>
      <c r="W84" s="1036">
        <v>3.7913000000000099E-2</v>
      </c>
      <c r="X84" s="1036">
        <v>4.3780000000000097E-2</v>
      </c>
      <c r="Y84" s="723">
        <v>6.6759000000000498E-2</v>
      </c>
      <c r="Z84" s="722">
        <v>1.8731000000000199E-2</v>
      </c>
      <c r="AA84" s="1036">
        <v>7.4940000000000102E-3</v>
      </c>
      <c r="AB84" s="1036">
        <v>8.0000000000000401E-3</v>
      </c>
      <c r="AC84" s="723">
        <v>2.0250000000000001E-2</v>
      </c>
      <c r="AD84" s="722">
        <v>4.6300000000000502E-4</v>
      </c>
      <c r="AE84" s="1036">
        <v>4.87000000000003E-4</v>
      </c>
      <c r="AF84" s="1036">
        <v>5.0000000000000196E-4</v>
      </c>
      <c r="AG84" s="723">
        <v>4.9999999999999795E-4</v>
      </c>
      <c r="AH84" s="736">
        <v>272.29397353317103</v>
      </c>
      <c r="AI84" s="1035">
        <v>226.78675940913999</v>
      </c>
      <c r="AJ84" s="737">
        <v>251.155293097813</v>
      </c>
    </row>
    <row r="85" spans="1:36" ht="12.75" customHeight="1" x14ac:dyDescent="0.2">
      <c r="A85" s="571" t="s">
        <v>754</v>
      </c>
      <c r="B85" s="551" t="s">
        <v>188</v>
      </c>
      <c r="C85" s="552" t="s">
        <v>36</v>
      </c>
      <c r="D85" s="553" t="s">
        <v>755</v>
      </c>
      <c r="E85" s="709" t="s">
        <v>1913</v>
      </c>
      <c r="F85" s="715">
        <v>0.43111899999999898</v>
      </c>
      <c r="G85" s="1039">
        <v>0.236292</v>
      </c>
      <c r="H85" s="1039">
        <v>0.160525999999999</v>
      </c>
      <c r="I85" s="716">
        <v>0.74950300000000003</v>
      </c>
      <c r="J85" s="715">
        <v>1.5172E-2</v>
      </c>
      <c r="K85" s="1039">
        <v>1.1119E-2</v>
      </c>
      <c r="L85" s="1039">
        <v>1.20919999999999E-2</v>
      </c>
      <c r="M85" s="716">
        <v>2.54989999999999E-2</v>
      </c>
      <c r="N85" s="715">
        <v>0.483484999999999</v>
      </c>
      <c r="O85" s="1039">
        <v>0.38023999999999902</v>
      </c>
      <c r="P85" s="1039">
        <v>0.327591999999999</v>
      </c>
      <c r="Q85" s="716">
        <v>0.67914200000000102</v>
      </c>
      <c r="R85" s="718">
        <v>4.62999999999999E-4</v>
      </c>
      <c r="S85" s="1038">
        <v>1.488E-3</v>
      </c>
      <c r="T85" s="1038">
        <v>1.4999999999999901E-3</v>
      </c>
      <c r="U85" s="719">
        <v>5.0000000000000001E-4</v>
      </c>
      <c r="V85" s="722">
        <v>2.4289999999999902E-3</v>
      </c>
      <c r="W85" s="1036">
        <v>2.065E-3</v>
      </c>
      <c r="X85" s="1036">
        <v>1.79499999999999E-3</v>
      </c>
      <c r="Y85" s="723">
        <v>3.6519999999999899E-3</v>
      </c>
      <c r="Z85" s="722">
        <v>9.3659999999999802E-3</v>
      </c>
      <c r="AA85" s="1036">
        <v>3.7469999999999899E-3</v>
      </c>
      <c r="AB85" s="1036">
        <v>3.9999999999999801E-3</v>
      </c>
      <c r="AC85" s="723">
        <v>1.0125E-2</v>
      </c>
      <c r="AD85" s="722">
        <v>4.62999999999999E-4</v>
      </c>
      <c r="AE85" s="1036">
        <v>4.8699999999999899E-4</v>
      </c>
      <c r="AF85" s="1036">
        <v>4.9999999999999697E-4</v>
      </c>
      <c r="AG85" s="723">
        <v>5.0000000000000001E-4</v>
      </c>
      <c r="AH85" s="736">
        <v>136.95940912594199</v>
      </c>
      <c r="AI85" s="1035">
        <v>114.08720327777399</v>
      </c>
      <c r="AJ85" s="737">
        <v>126.379070141472</v>
      </c>
    </row>
    <row r="86" spans="1:36" ht="12.75" customHeight="1" x14ac:dyDescent="0.2">
      <c r="A86" s="571" t="s">
        <v>770</v>
      </c>
      <c r="B86" s="551" t="s">
        <v>188</v>
      </c>
      <c r="C86" s="552" t="s">
        <v>36</v>
      </c>
      <c r="D86" s="553" t="s">
        <v>771</v>
      </c>
      <c r="E86" s="709" t="s">
        <v>1938</v>
      </c>
      <c r="F86" s="715">
        <v>0.43111899999999698</v>
      </c>
      <c r="G86" s="1039">
        <v>0.236291999999998</v>
      </c>
      <c r="H86" s="1039">
        <v>0.160525999999999</v>
      </c>
      <c r="I86" s="716">
        <v>0.74950299999998704</v>
      </c>
      <c r="J86" s="715">
        <v>1.51719999999997E-2</v>
      </c>
      <c r="K86" s="1039">
        <v>1.11189999999999E-2</v>
      </c>
      <c r="L86" s="1039">
        <v>1.2092E-2</v>
      </c>
      <c r="M86" s="716">
        <v>2.54989999999999E-2</v>
      </c>
      <c r="N86" s="715">
        <v>0.33371499999999499</v>
      </c>
      <c r="O86" s="1039">
        <v>0.25974699999999601</v>
      </c>
      <c r="P86" s="1039">
        <v>0.27911799999999898</v>
      </c>
      <c r="Q86" s="716">
        <v>0.51606000000000596</v>
      </c>
      <c r="R86" s="718">
        <v>4.6299999999999201E-4</v>
      </c>
      <c r="S86" s="1038">
        <v>1.48799999999999E-3</v>
      </c>
      <c r="T86" s="1038">
        <v>1.4999999999999901E-3</v>
      </c>
      <c r="U86" s="719">
        <v>5.0000000000000196E-4</v>
      </c>
      <c r="V86" s="722">
        <v>1.6259999999999901E-3</v>
      </c>
      <c r="W86" s="1036">
        <v>9.7099999999998902E-4</v>
      </c>
      <c r="X86" s="1036">
        <v>6.29E-4</v>
      </c>
      <c r="Y86" s="723">
        <v>3.45299999999997E-3</v>
      </c>
      <c r="Z86" s="722">
        <v>9.3659999999999195E-3</v>
      </c>
      <c r="AA86" s="1036">
        <v>3.74699999999994E-3</v>
      </c>
      <c r="AB86" s="1036">
        <v>3.9999999999999897E-3</v>
      </c>
      <c r="AC86" s="723">
        <v>1.0125E-2</v>
      </c>
      <c r="AD86" s="722">
        <v>4.6299999999999201E-4</v>
      </c>
      <c r="AE86" s="1036">
        <v>4.86999999999994E-4</v>
      </c>
      <c r="AF86" s="1036">
        <v>4.9999999999999903E-4</v>
      </c>
      <c r="AG86" s="723">
        <v>5.0000000000000196E-4</v>
      </c>
      <c r="AH86" s="736">
        <v>175.00857950127201</v>
      </c>
      <c r="AI86" s="1035">
        <v>145.55078123406099</v>
      </c>
      <c r="AJ86" s="737">
        <v>161.085158645901</v>
      </c>
    </row>
    <row r="87" spans="1:36" ht="12.75" customHeight="1" x14ac:dyDescent="0.2">
      <c r="A87" s="571" t="s">
        <v>799</v>
      </c>
      <c r="B87" s="551" t="s">
        <v>188</v>
      </c>
      <c r="C87" s="552" t="s">
        <v>36</v>
      </c>
      <c r="D87" s="553" t="s">
        <v>800</v>
      </c>
      <c r="E87" s="709" t="s">
        <v>1938</v>
      </c>
      <c r="F87" s="715">
        <v>6.0125000000001101E-2</v>
      </c>
      <c r="G87" s="1039">
        <v>7.5374999999999304E-2</v>
      </c>
      <c r="H87" s="1039">
        <v>3.5000000000000801E-2</v>
      </c>
      <c r="I87" s="716">
        <v>6.4999999999998406E-2</v>
      </c>
      <c r="J87" s="715">
        <v>0.143375</v>
      </c>
      <c r="K87" s="1039">
        <v>8.7125000000000397E-2</v>
      </c>
      <c r="L87" s="1039">
        <v>0.13700000000000201</v>
      </c>
      <c r="M87" s="716">
        <v>0.154999999999996</v>
      </c>
      <c r="N87" s="715">
        <v>0.41958099999999798</v>
      </c>
      <c r="O87" s="1039">
        <v>0.28113199999999799</v>
      </c>
      <c r="P87" s="1039">
        <v>0.25366100000000802</v>
      </c>
      <c r="Q87" s="716">
        <v>0.67262499999999104</v>
      </c>
      <c r="R87" s="718">
        <v>4.6300000000000101E-4</v>
      </c>
      <c r="S87" s="1038">
        <v>1.488E-3</v>
      </c>
      <c r="T87" s="1038">
        <v>1.50000000000001E-3</v>
      </c>
      <c r="U87" s="719">
        <v>4.9999999999998299E-4</v>
      </c>
      <c r="V87" s="722">
        <v>2.5410000000000098E-3</v>
      </c>
      <c r="W87" s="1036">
        <v>2.2119999999999501E-3</v>
      </c>
      <c r="X87" s="1036">
        <v>3.09500000000004E-3</v>
      </c>
      <c r="Y87" s="723">
        <v>4.3299999999998904E-3</v>
      </c>
      <c r="Z87" s="722">
        <v>9.3660000000000201E-3</v>
      </c>
      <c r="AA87" s="1036">
        <v>3.74699999999994E-3</v>
      </c>
      <c r="AB87" s="1036">
        <v>4.0000000000000504E-3</v>
      </c>
      <c r="AC87" s="723">
        <v>1.01249999999999E-2</v>
      </c>
      <c r="AD87" s="722">
        <v>4.6300000000000101E-4</v>
      </c>
      <c r="AE87" s="1036">
        <v>4.86999999999992E-4</v>
      </c>
      <c r="AF87" s="1036">
        <v>5.0000000000000695E-4</v>
      </c>
      <c r="AG87" s="723">
        <v>4.9999999999998299E-4</v>
      </c>
      <c r="AH87" s="736">
        <v>269.40909829646699</v>
      </c>
      <c r="AI87" s="1035">
        <v>223.97319970823699</v>
      </c>
      <c r="AJ87" s="737">
        <v>247.84662906427499</v>
      </c>
    </row>
    <row r="88" spans="1:36" ht="12.75" customHeight="1" x14ac:dyDescent="0.2">
      <c r="A88" s="571" t="s">
        <v>962</v>
      </c>
      <c r="B88" s="551" t="s">
        <v>188</v>
      </c>
      <c r="C88" s="552" t="s">
        <v>36</v>
      </c>
      <c r="D88" s="553" t="s">
        <v>1455</v>
      </c>
      <c r="E88" s="709" t="s">
        <v>1837</v>
      </c>
      <c r="F88" s="715">
        <v>0.43111900000000197</v>
      </c>
      <c r="G88" s="1039">
        <v>0.236291999999998</v>
      </c>
      <c r="H88" s="1039">
        <v>0.160525999999999</v>
      </c>
      <c r="I88" s="716">
        <v>0.74950299999999803</v>
      </c>
      <c r="J88" s="715">
        <v>1.5172E-2</v>
      </c>
      <c r="K88" s="1039">
        <v>1.11189999999999E-2</v>
      </c>
      <c r="L88" s="1039">
        <v>1.20919999999999E-2</v>
      </c>
      <c r="M88" s="716">
        <v>2.54989999999998E-2</v>
      </c>
      <c r="N88" s="715">
        <v>2.8674999999999999E-2</v>
      </c>
      <c r="O88" s="1039">
        <v>1.6224999999999899E-2</v>
      </c>
      <c r="P88" s="1039">
        <v>1.9E-2</v>
      </c>
      <c r="Q88" s="716">
        <v>3.0999999999999899E-2</v>
      </c>
      <c r="R88" s="718">
        <v>4.6300000000000301E-4</v>
      </c>
      <c r="S88" s="1038">
        <v>1.48799999999999E-3</v>
      </c>
      <c r="T88" s="1038">
        <v>1.5E-3</v>
      </c>
      <c r="U88" s="719">
        <v>4.9999999999999697E-4</v>
      </c>
      <c r="V88" s="722">
        <v>3.49300000000002E-3</v>
      </c>
      <c r="W88" s="1036">
        <v>2.7699999999999899E-3</v>
      </c>
      <c r="X88" s="1036">
        <v>2.6569999999999901E-3</v>
      </c>
      <c r="Y88" s="723">
        <v>5.3550000000000203E-3</v>
      </c>
      <c r="Z88" s="722">
        <v>1.8731000000000001E-2</v>
      </c>
      <c r="AA88" s="1036">
        <v>7.4939999999999998E-3</v>
      </c>
      <c r="AB88" s="1036">
        <v>8.0000000000000192E-3</v>
      </c>
      <c r="AC88" s="723">
        <v>2.02499999999999E-2</v>
      </c>
      <c r="AD88" s="722">
        <v>4.6300000000000301E-4</v>
      </c>
      <c r="AE88" s="1036">
        <v>4.8699999999999698E-4</v>
      </c>
      <c r="AF88" s="1036">
        <v>5.0000000000000099E-4</v>
      </c>
      <c r="AG88" s="723">
        <v>4.9999999999999697E-4</v>
      </c>
      <c r="AH88" s="736">
        <v>184.67624293818599</v>
      </c>
      <c r="AI88" s="1035">
        <v>153.59057609213301</v>
      </c>
      <c r="AJ88" s="737">
        <v>169.99600930496001</v>
      </c>
    </row>
    <row r="89" spans="1:36" ht="12.75" customHeight="1" x14ac:dyDescent="0.2">
      <c r="A89" s="571" t="s">
        <v>963</v>
      </c>
      <c r="B89" s="551" t="s">
        <v>188</v>
      </c>
      <c r="C89" s="552" t="s">
        <v>36</v>
      </c>
      <c r="D89" s="553" t="s">
        <v>1456</v>
      </c>
      <c r="E89" s="709" t="s">
        <v>1944</v>
      </c>
      <c r="F89" s="715">
        <v>0.64668000000000203</v>
      </c>
      <c r="G89" s="1039">
        <v>0.354439</v>
      </c>
      <c r="H89" s="1039">
        <v>0.24079</v>
      </c>
      <c r="I89" s="716">
        <v>1.1242539999999901</v>
      </c>
      <c r="J89" s="715">
        <v>1.9116000000000001E-2</v>
      </c>
      <c r="K89" s="1039">
        <v>1.4009999999999899E-2</v>
      </c>
      <c r="L89" s="1039">
        <v>1.5236E-2</v>
      </c>
      <c r="M89" s="716">
        <v>3.2127999999999698E-2</v>
      </c>
      <c r="N89" s="715">
        <v>2.8674999999999999E-2</v>
      </c>
      <c r="O89" s="1039">
        <v>1.6224999999999899E-2</v>
      </c>
      <c r="P89" s="1039">
        <v>1.9E-2</v>
      </c>
      <c r="Q89" s="716">
        <v>3.0999999999999701E-2</v>
      </c>
      <c r="R89" s="718">
        <v>4.6299999999999803E-4</v>
      </c>
      <c r="S89" s="1038">
        <v>1.48799999999999E-3</v>
      </c>
      <c r="T89" s="1038">
        <v>1.5E-3</v>
      </c>
      <c r="U89" s="719">
        <v>4.99999999999996E-4</v>
      </c>
      <c r="V89" s="722">
        <v>4.2550000000000001E-3</v>
      </c>
      <c r="W89" s="1036">
        <v>3.7909999999999901E-3</v>
      </c>
      <c r="X89" s="1036">
        <v>4.3780000000000104E-3</v>
      </c>
      <c r="Y89" s="723">
        <v>6.6759999999999797E-3</v>
      </c>
      <c r="Z89" s="722">
        <v>1.8731000000000001E-2</v>
      </c>
      <c r="AA89" s="1036">
        <v>7.4940000000000397E-3</v>
      </c>
      <c r="AB89" s="1036">
        <v>8.0000000000000106E-3</v>
      </c>
      <c r="AC89" s="723">
        <v>2.0249999999999799E-2</v>
      </c>
      <c r="AD89" s="722">
        <v>4.6299999999999803E-4</v>
      </c>
      <c r="AE89" s="1036">
        <v>4.8699999999999899E-4</v>
      </c>
      <c r="AF89" s="1036">
        <v>5.0000000000000001E-4</v>
      </c>
      <c r="AG89" s="723">
        <v>4.99999999999996E-4</v>
      </c>
      <c r="AH89" s="736">
        <v>245.153778049935</v>
      </c>
      <c r="AI89" s="1035">
        <v>204.63430187871299</v>
      </c>
      <c r="AJ89" s="737">
        <v>226.80835134204801</v>
      </c>
    </row>
    <row r="90" spans="1:36" ht="12.75" customHeight="1" x14ac:dyDescent="0.2">
      <c r="A90" s="571" t="s">
        <v>740</v>
      </c>
      <c r="B90" s="551" t="s">
        <v>188</v>
      </c>
      <c r="C90" s="552" t="s">
        <v>36</v>
      </c>
      <c r="D90" s="553" t="s">
        <v>741</v>
      </c>
      <c r="E90" s="709" t="s">
        <v>1943</v>
      </c>
      <c r="F90" s="715">
        <v>2.6438999999999999</v>
      </c>
      <c r="G90" s="1039">
        <v>0.35186000000000001</v>
      </c>
      <c r="H90" s="1039">
        <v>0.47890899999999997</v>
      </c>
      <c r="I90" s="716">
        <v>3.2999999999999901</v>
      </c>
      <c r="J90" s="715">
        <v>0.11552</v>
      </c>
      <c r="K90" s="1039">
        <v>0.101349999999999</v>
      </c>
      <c r="L90" s="1039">
        <v>0.111426</v>
      </c>
      <c r="M90" s="716">
        <v>0.64</v>
      </c>
      <c r="N90" s="715">
        <v>1.0329299999999999</v>
      </c>
      <c r="O90" s="1039">
        <v>0.70613999999999999</v>
      </c>
      <c r="P90" s="1039">
        <v>0.94671499999999997</v>
      </c>
      <c r="Q90" s="716">
        <v>0</v>
      </c>
      <c r="R90" s="718">
        <v>0.164104999999999</v>
      </c>
      <c r="S90" s="1038">
        <v>8.7914999999999993E-2</v>
      </c>
      <c r="T90" s="1038">
        <v>0.120339</v>
      </c>
      <c r="U90" s="719">
        <v>0.61099999999999999</v>
      </c>
      <c r="V90" s="722">
        <v>9.2500000000000004E-4</v>
      </c>
      <c r="W90" s="1036">
        <v>9.7499999999999898E-4</v>
      </c>
      <c r="X90" s="1036">
        <v>1E-3</v>
      </c>
      <c r="Y90" s="723">
        <v>9.9999999999999894E-4</v>
      </c>
      <c r="Z90" s="722">
        <v>1.8500000000000001E-3</v>
      </c>
      <c r="AA90" s="1036">
        <v>3.9500000000000004E-3</v>
      </c>
      <c r="AB90" s="1036">
        <v>4.0000000000000001E-3</v>
      </c>
      <c r="AC90" s="723">
        <v>1.9999999999999901E-3</v>
      </c>
      <c r="AD90" s="722">
        <v>0.138656</v>
      </c>
      <c r="AE90" s="1036">
        <v>6.9467999999999905E-2</v>
      </c>
      <c r="AF90" s="1036">
        <v>8.3225999999999994E-2</v>
      </c>
      <c r="AG90" s="723">
        <v>0.110601</v>
      </c>
      <c r="AH90" s="736">
        <v>144.76713190265801</v>
      </c>
      <c r="AI90" s="1035">
        <v>120.45439500060201</v>
      </c>
      <c r="AJ90" s="737">
        <v>133.34994615068101</v>
      </c>
    </row>
    <row r="91" spans="1:36" ht="12.75" customHeight="1" x14ac:dyDescent="0.2">
      <c r="A91" s="571" t="s">
        <v>756</v>
      </c>
      <c r="B91" s="551" t="s">
        <v>188</v>
      </c>
      <c r="C91" s="552" t="s">
        <v>36</v>
      </c>
      <c r="D91" s="553" t="s">
        <v>757</v>
      </c>
      <c r="E91" s="709" t="s">
        <v>1942</v>
      </c>
      <c r="F91" s="715">
        <v>2.6438999999999901</v>
      </c>
      <c r="G91" s="1039">
        <v>0.35186000000000001</v>
      </c>
      <c r="H91" s="1039">
        <v>0.47890899999999897</v>
      </c>
      <c r="I91" s="716">
        <v>3.2999999999999901</v>
      </c>
      <c r="J91" s="715">
        <v>0.115519999999999</v>
      </c>
      <c r="K91" s="1039">
        <v>0.10135</v>
      </c>
      <c r="L91" s="1039">
        <v>0.111425999999999</v>
      </c>
      <c r="M91" s="716">
        <v>0.63999999999999901</v>
      </c>
      <c r="N91" s="715">
        <v>1.0329299999999899</v>
      </c>
      <c r="O91" s="1039">
        <v>0.70613999999999899</v>
      </c>
      <c r="P91" s="1039">
        <v>0.94671499999999897</v>
      </c>
      <c r="Q91" s="716">
        <v>0</v>
      </c>
      <c r="R91" s="718">
        <v>0.164105</v>
      </c>
      <c r="S91" s="1038">
        <v>8.7914999999999896E-2</v>
      </c>
      <c r="T91" s="1038">
        <v>0.120338999999999</v>
      </c>
      <c r="U91" s="719">
        <v>0.61099999999999899</v>
      </c>
      <c r="V91" s="722">
        <v>9.2500000000000102E-4</v>
      </c>
      <c r="W91" s="1036">
        <v>9.7500000000000202E-4</v>
      </c>
      <c r="X91" s="1036">
        <v>9.9999999999999894E-4</v>
      </c>
      <c r="Y91" s="723">
        <v>1E-3</v>
      </c>
      <c r="Z91" s="722">
        <v>1.8500000000000001E-3</v>
      </c>
      <c r="AA91" s="1036">
        <v>3.9500000000000004E-3</v>
      </c>
      <c r="AB91" s="1036">
        <v>3.9999999999999897E-3</v>
      </c>
      <c r="AC91" s="723">
        <v>2E-3</v>
      </c>
      <c r="AD91" s="722">
        <v>0.138656</v>
      </c>
      <c r="AE91" s="1036">
        <v>6.9468000000000099E-2</v>
      </c>
      <c r="AF91" s="1036">
        <v>8.3225999999999994E-2</v>
      </c>
      <c r="AG91" s="723">
        <v>0.11060099999999901</v>
      </c>
      <c r="AH91" s="736">
        <v>249.416002765477</v>
      </c>
      <c r="AI91" s="1035">
        <v>207.54014624288001</v>
      </c>
      <c r="AJ91" s="737">
        <v>229.77410022312</v>
      </c>
    </row>
    <row r="92" spans="1:36" ht="12.75" customHeight="1" x14ac:dyDescent="0.2">
      <c r="A92" s="571" t="s">
        <v>783</v>
      </c>
      <c r="B92" s="551" t="s">
        <v>188</v>
      </c>
      <c r="C92" s="552" t="s">
        <v>36</v>
      </c>
      <c r="D92" s="553" t="s">
        <v>784</v>
      </c>
      <c r="E92" s="709" t="s">
        <v>1936</v>
      </c>
      <c r="F92" s="715">
        <v>3.52869999999999</v>
      </c>
      <c r="G92" s="1039">
        <v>0.494449999999998</v>
      </c>
      <c r="H92" s="1039">
        <v>0.63708999999999905</v>
      </c>
      <c r="I92" s="716">
        <v>3.2999999999999901</v>
      </c>
      <c r="J92" s="715">
        <v>0.140319999999999</v>
      </c>
      <c r="K92" s="1039">
        <v>0.126159999999999</v>
      </c>
      <c r="L92" s="1039">
        <v>0.135045999999999</v>
      </c>
      <c r="M92" s="716">
        <v>0.64000000000000101</v>
      </c>
      <c r="N92" s="715">
        <v>1.2542499999999901</v>
      </c>
      <c r="O92" s="1039">
        <v>0.85422999999999705</v>
      </c>
      <c r="P92" s="1039">
        <v>1.15387999999999</v>
      </c>
      <c r="Q92" s="716">
        <v>0</v>
      </c>
      <c r="R92" s="718">
        <v>0.21592499999999901</v>
      </c>
      <c r="S92" s="1038">
        <v>0.120014999999999</v>
      </c>
      <c r="T92" s="1038">
        <v>0.15898499999999999</v>
      </c>
      <c r="U92" s="719">
        <v>0.61099999999999899</v>
      </c>
      <c r="V92" s="722">
        <v>9.2499999999999798E-4</v>
      </c>
      <c r="W92" s="1036">
        <v>9.74999999999998E-4</v>
      </c>
      <c r="X92" s="1036">
        <v>9.9999999999999894E-4</v>
      </c>
      <c r="Y92" s="723">
        <v>9.9999999999999807E-4</v>
      </c>
      <c r="Z92" s="722">
        <v>1.8499999999999901E-3</v>
      </c>
      <c r="AA92" s="1036">
        <v>3.94999999999999E-3</v>
      </c>
      <c r="AB92" s="1036">
        <v>3.9999999999999897E-3</v>
      </c>
      <c r="AC92" s="723">
        <v>1.9999999999999901E-3</v>
      </c>
      <c r="AD92" s="722">
        <v>0.173286999999998</v>
      </c>
      <c r="AE92" s="1036">
        <v>9.1389999999999597E-2</v>
      </c>
      <c r="AF92" s="1036">
        <v>0.11006199999999999</v>
      </c>
      <c r="AG92" s="723">
        <v>0.13250699999999899</v>
      </c>
      <c r="AH92" s="736">
        <v>348.077080386467</v>
      </c>
      <c r="AI92" s="1035">
        <v>290.94164307289998</v>
      </c>
      <c r="AJ92" s="737">
        <v>323.67273030210799</v>
      </c>
    </row>
    <row r="93" spans="1:36" ht="12.75" customHeight="1" x14ac:dyDescent="0.2">
      <c r="A93" s="571" t="s">
        <v>742</v>
      </c>
      <c r="B93" s="551" t="s">
        <v>188</v>
      </c>
      <c r="C93" s="552" t="s">
        <v>36</v>
      </c>
      <c r="D93" s="553" t="s">
        <v>743</v>
      </c>
      <c r="E93" s="709" t="s">
        <v>1941</v>
      </c>
      <c r="F93" s="715">
        <v>0.640979999999998</v>
      </c>
      <c r="G93" s="1039">
        <v>7.3295999999999806E-2</v>
      </c>
      <c r="H93" s="1039">
        <v>0.123317</v>
      </c>
      <c r="I93" s="716">
        <v>1.74</v>
      </c>
      <c r="J93" s="715">
        <v>0.12676000000000001</v>
      </c>
      <c r="K93" s="1039">
        <v>5.2574000000000003E-2</v>
      </c>
      <c r="L93" s="1039">
        <v>3.6315999999999897E-2</v>
      </c>
      <c r="M93" s="716">
        <v>0.369999999999999</v>
      </c>
      <c r="N93" s="715">
        <v>1.1563000000000001</v>
      </c>
      <c r="O93" s="1039">
        <v>0.64313500000000001</v>
      </c>
      <c r="P93" s="1039">
        <v>0.81467499999999904</v>
      </c>
      <c r="Q93" s="716">
        <v>0.85999999999999699</v>
      </c>
      <c r="R93" s="718">
        <v>0.11255999999999999</v>
      </c>
      <c r="S93" s="1038">
        <v>6.3461000000000004E-2</v>
      </c>
      <c r="T93" s="1038">
        <v>0.13096099999999899</v>
      </c>
      <c r="U93" s="719">
        <v>0.246</v>
      </c>
      <c r="V93" s="722">
        <v>2.7749999999999901E-3</v>
      </c>
      <c r="W93" s="1036">
        <v>2.9250000000000001E-3</v>
      </c>
      <c r="X93" s="1036">
        <v>2.9999999999999901E-3</v>
      </c>
      <c r="Y93" s="723">
        <v>3.0000000000000001E-3</v>
      </c>
      <c r="Z93" s="722">
        <v>3.9079999999999896E-3</v>
      </c>
      <c r="AA93" s="1036">
        <v>5.8940000000000199E-3</v>
      </c>
      <c r="AB93" s="1036">
        <v>5.9999999999999802E-3</v>
      </c>
      <c r="AC93" s="723">
        <v>4.22499999999999E-3</v>
      </c>
      <c r="AD93" s="722">
        <v>9.6342999999999998E-2</v>
      </c>
      <c r="AE93" s="1036">
        <v>5.2866999999999997E-2</v>
      </c>
      <c r="AF93" s="1036">
        <v>0.102726999999999</v>
      </c>
      <c r="AG93" s="723">
        <v>0.112859999999999</v>
      </c>
      <c r="AH93" s="736">
        <v>166.10427601664</v>
      </c>
      <c r="AI93" s="1035">
        <v>138.19875764584401</v>
      </c>
      <c r="AJ93" s="737">
        <v>152.982038211325</v>
      </c>
    </row>
    <row r="94" spans="1:36" ht="12.75" customHeight="1" x14ac:dyDescent="0.2">
      <c r="A94" s="571" t="s">
        <v>758</v>
      </c>
      <c r="B94" s="551" t="s">
        <v>188</v>
      </c>
      <c r="C94" s="552" t="s">
        <v>36</v>
      </c>
      <c r="D94" s="553" t="s">
        <v>759</v>
      </c>
      <c r="E94" s="709" t="s">
        <v>1935</v>
      </c>
      <c r="F94" s="715">
        <v>0.640979999999998</v>
      </c>
      <c r="G94" s="1039">
        <v>7.3295999999999903E-2</v>
      </c>
      <c r="H94" s="1039">
        <v>0.123317</v>
      </c>
      <c r="I94" s="716">
        <v>1.74</v>
      </c>
      <c r="J94" s="715">
        <v>0.12676000000000001</v>
      </c>
      <c r="K94" s="1039">
        <v>5.25740000000001E-2</v>
      </c>
      <c r="L94" s="1039">
        <v>3.6315999999999897E-2</v>
      </c>
      <c r="M94" s="716">
        <v>0.369999999999999</v>
      </c>
      <c r="N94" s="715">
        <v>1.1563000000000001</v>
      </c>
      <c r="O94" s="1039">
        <v>0.64313500000000001</v>
      </c>
      <c r="P94" s="1039">
        <v>0.81467500000000004</v>
      </c>
      <c r="Q94" s="716">
        <v>0.85999999999999599</v>
      </c>
      <c r="R94" s="718">
        <v>0.11255999999999899</v>
      </c>
      <c r="S94" s="1038">
        <v>6.3461000000000101E-2</v>
      </c>
      <c r="T94" s="1038">
        <v>0.13096099999999999</v>
      </c>
      <c r="U94" s="719">
        <v>0.245999999999999</v>
      </c>
      <c r="V94" s="722">
        <v>2.7750000000000001E-3</v>
      </c>
      <c r="W94" s="1036">
        <v>2.9250000000000101E-3</v>
      </c>
      <c r="X94" s="1036">
        <v>3.0000000000000001E-3</v>
      </c>
      <c r="Y94" s="723">
        <v>2.9999999999999901E-3</v>
      </c>
      <c r="Z94" s="722">
        <v>3.9079999999999896E-3</v>
      </c>
      <c r="AA94" s="1036">
        <v>5.8940000000000103E-3</v>
      </c>
      <c r="AB94" s="1036">
        <v>6.0000000000000097E-3</v>
      </c>
      <c r="AC94" s="723">
        <v>4.22499999999999E-3</v>
      </c>
      <c r="AD94" s="722">
        <v>9.6343000000000095E-2</v>
      </c>
      <c r="AE94" s="1036">
        <v>5.2866999999999997E-2</v>
      </c>
      <c r="AF94" s="1036">
        <v>0.102727</v>
      </c>
      <c r="AG94" s="723">
        <v>0.112859999999999</v>
      </c>
      <c r="AH94" s="736">
        <v>236.62984190479801</v>
      </c>
      <c r="AI94" s="1035">
        <v>196.88445170349701</v>
      </c>
      <c r="AJ94" s="737">
        <v>217.95616256030101</v>
      </c>
    </row>
    <row r="95" spans="1:36" ht="12.75" customHeight="1" x14ac:dyDescent="0.2">
      <c r="A95" s="571" t="s">
        <v>785</v>
      </c>
      <c r="B95" s="551" t="s">
        <v>188</v>
      </c>
      <c r="C95" s="552" t="s">
        <v>36</v>
      </c>
      <c r="D95" s="553" t="s">
        <v>786</v>
      </c>
      <c r="E95" s="709" t="s">
        <v>1935</v>
      </c>
      <c r="F95" s="715">
        <v>0.768894999999999</v>
      </c>
      <c r="G95" s="1039">
        <v>9.5796999999999799E-2</v>
      </c>
      <c r="H95" s="1039">
        <v>0.14729999999999699</v>
      </c>
      <c r="I95" s="716">
        <v>1.74000000000002</v>
      </c>
      <c r="J95" s="715">
        <v>0.15337499999999901</v>
      </c>
      <c r="K95" s="1039">
        <v>6.55079999999999E-2</v>
      </c>
      <c r="L95" s="1039">
        <v>4.3978999999999199E-2</v>
      </c>
      <c r="M95" s="716">
        <v>0.369999999999999</v>
      </c>
      <c r="N95" s="715">
        <v>1.4063000000000001</v>
      </c>
      <c r="O95" s="1039">
        <v>0.78732499999999495</v>
      </c>
      <c r="P95" s="1039">
        <v>0.97288399999998199</v>
      </c>
      <c r="Q95" s="716">
        <v>0.85999999999999799</v>
      </c>
      <c r="R95" s="718">
        <v>0.15999000000000099</v>
      </c>
      <c r="S95" s="1038">
        <v>9.2646999999999397E-2</v>
      </c>
      <c r="T95" s="1038">
        <v>0.18565899999999599</v>
      </c>
      <c r="U95" s="719">
        <v>0.246</v>
      </c>
      <c r="V95" s="722">
        <v>2.7750000000000201E-3</v>
      </c>
      <c r="W95" s="1036">
        <v>2.9249999999999702E-3</v>
      </c>
      <c r="X95" s="1036">
        <v>2.9999999999999502E-3</v>
      </c>
      <c r="Y95" s="723">
        <v>3.00000000000001E-3</v>
      </c>
      <c r="Z95" s="722">
        <v>3.9080000000000399E-3</v>
      </c>
      <c r="AA95" s="1036">
        <v>5.89399999999998E-3</v>
      </c>
      <c r="AB95" s="1036">
        <v>5.9999999999999099E-3</v>
      </c>
      <c r="AC95" s="723">
        <v>4.2250000000000404E-3</v>
      </c>
      <c r="AD95" s="722">
        <v>0.131212</v>
      </c>
      <c r="AE95" s="1036">
        <v>7.51909999999998E-2</v>
      </c>
      <c r="AF95" s="1036">
        <v>0.145426999999997</v>
      </c>
      <c r="AG95" s="723">
        <v>0.153859999999999</v>
      </c>
      <c r="AH95" s="736">
        <v>320.70649735637897</v>
      </c>
      <c r="AI95" s="1035">
        <v>268.05843637119699</v>
      </c>
      <c r="AJ95" s="737">
        <v>298.28507479514298</v>
      </c>
    </row>
    <row r="96" spans="1:36" ht="12.75" customHeight="1" x14ac:dyDescent="0.2">
      <c r="A96" s="571" t="s">
        <v>744</v>
      </c>
      <c r="B96" s="551" t="s">
        <v>188</v>
      </c>
      <c r="C96" s="552" t="s">
        <v>36</v>
      </c>
      <c r="D96" s="553" t="s">
        <v>745</v>
      </c>
      <c r="E96" s="709" t="s">
        <v>1916</v>
      </c>
      <c r="F96" s="715">
        <v>0.24517999999999901</v>
      </c>
      <c r="G96" s="1039">
        <v>1.35929999999999E-2</v>
      </c>
      <c r="H96" s="1039">
        <v>5.2286999999999903E-2</v>
      </c>
      <c r="I96" s="716">
        <v>2.0799999999999899</v>
      </c>
      <c r="J96" s="715">
        <v>2.12589999999999E-2</v>
      </c>
      <c r="K96" s="1039">
        <v>4.235E-3</v>
      </c>
      <c r="L96" s="1039">
        <v>1.4585999999999801E-2</v>
      </c>
      <c r="M96" s="716">
        <v>0.14000000000000001</v>
      </c>
      <c r="N96" s="715">
        <v>1.00955999999999</v>
      </c>
      <c r="O96" s="1039">
        <v>0.70531699999999997</v>
      </c>
      <c r="P96" s="1039">
        <v>0.78639699999999702</v>
      </c>
      <c r="Q96" s="716">
        <v>0.33999999999999903</v>
      </c>
      <c r="R96" s="718">
        <v>3.70059999999999E-2</v>
      </c>
      <c r="S96" s="1038">
        <v>3.3668000000000101E-2</v>
      </c>
      <c r="T96" s="1038">
        <v>7.1201999999999599E-2</v>
      </c>
      <c r="U96" s="719">
        <v>9.3000000000000402E-2</v>
      </c>
      <c r="V96" s="722">
        <v>2.7749999999999802E-3</v>
      </c>
      <c r="W96" s="1036">
        <v>2.9249999999999801E-3</v>
      </c>
      <c r="X96" s="1036">
        <v>2.9999999999999901E-3</v>
      </c>
      <c r="Y96" s="723">
        <v>3.00000000000002E-3</v>
      </c>
      <c r="Z96" s="722">
        <v>9.3659999999999594E-3</v>
      </c>
      <c r="AA96" s="1036">
        <v>3.74699999999995E-3</v>
      </c>
      <c r="AB96" s="1036">
        <v>3.9999999999999897E-3</v>
      </c>
      <c r="AC96" s="723">
        <v>1.01249999999999E-2</v>
      </c>
      <c r="AD96" s="722">
        <v>3.3363999999999901E-2</v>
      </c>
      <c r="AE96" s="1036">
        <v>2.9253999999999902E-2</v>
      </c>
      <c r="AF96" s="1036">
        <v>5.9081999999999697E-2</v>
      </c>
      <c r="AG96" s="723">
        <v>5.3602000000000198E-2</v>
      </c>
      <c r="AH96" s="736">
        <v>153.949563772169</v>
      </c>
      <c r="AI96" s="1035">
        <v>128.086033999877</v>
      </c>
      <c r="AJ96" s="737">
        <v>141.787540937285</v>
      </c>
    </row>
    <row r="97" spans="1:36" ht="12.75" customHeight="1" x14ac:dyDescent="0.2">
      <c r="A97" s="571" t="s">
        <v>746</v>
      </c>
      <c r="B97" s="551" t="s">
        <v>188</v>
      </c>
      <c r="C97" s="552" t="s">
        <v>36</v>
      </c>
      <c r="D97" s="553" t="s">
        <v>747</v>
      </c>
      <c r="E97" s="709" t="s">
        <v>1916</v>
      </c>
      <c r="F97" s="715">
        <v>0.24518000000000001</v>
      </c>
      <c r="G97" s="1039">
        <v>1.35929999999999E-2</v>
      </c>
      <c r="H97" s="1039">
        <v>5.2286999999999903E-2</v>
      </c>
      <c r="I97" s="716">
        <v>2.08</v>
      </c>
      <c r="J97" s="715">
        <v>2.1259E-2</v>
      </c>
      <c r="K97" s="1039">
        <v>4.2349999999999896E-3</v>
      </c>
      <c r="L97" s="1039">
        <v>1.4586E-2</v>
      </c>
      <c r="M97" s="716">
        <v>0.13999999999999899</v>
      </c>
      <c r="N97" s="715">
        <v>1.00956</v>
      </c>
      <c r="O97" s="1039">
        <v>0.70531699999999897</v>
      </c>
      <c r="P97" s="1039">
        <v>0.78639700000000001</v>
      </c>
      <c r="Q97" s="716">
        <v>0.34</v>
      </c>
      <c r="R97" s="718">
        <v>2.1611999999999899E-2</v>
      </c>
      <c r="S97" s="1038">
        <v>2.1069999999999901E-2</v>
      </c>
      <c r="T97" s="1038">
        <v>4.62819999999999E-2</v>
      </c>
      <c r="U97" s="719">
        <v>9.2999999999999999E-2</v>
      </c>
      <c r="V97" s="722">
        <v>2.7749999999999901E-3</v>
      </c>
      <c r="W97" s="1036">
        <v>2.9249999999999901E-3</v>
      </c>
      <c r="X97" s="1036">
        <v>2.9999999999999901E-3</v>
      </c>
      <c r="Y97" s="723">
        <v>2.9999999999999901E-3</v>
      </c>
      <c r="Z97" s="722">
        <v>9.3659999999999993E-3</v>
      </c>
      <c r="AA97" s="1036">
        <v>3.7469999999999999E-3</v>
      </c>
      <c r="AB97" s="1036">
        <v>4.0000000000000001E-3</v>
      </c>
      <c r="AC97" s="723">
        <v>1.01249999999999E-2</v>
      </c>
      <c r="AD97" s="722">
        <v>2.0018000000000001E-2</v>
      </c>
      <c r="AE97" s="1036">
        <v>1.7552000000000002E-2</v>
      </c>
      <c r="AF97" s="1036">
        <v>3.5448999999999897E-2</v>
      </c>
      <c r="AG97" s="723">
        <v>3.2161000000000002E-2</v>
      </c>
      <c r="AH97" s="736">
        <v>142.286883257554</v>
      </c>
      <c r="AI97" s="1035">
        <v>118.382686870285</v>
      </c>
      <c r="AJ97" s="737">
        <v>131.04621948020699</v>
      </c>
    </row>
    <row r="98" spans="1:36" ht="12.75" customHeight="1" x14ac:dyDescent="0.2">
      <c r="A98" s="571" t="s">
        <v>760</v>
      </c>
      <c r="B98" s="551" t="s">
        <v>188</v>
      </c>
      <c r="C98" s="552" t="s">
        <v>36</v>
      </c>
      <c r="D98" s="553" t="s">
        <v>761</v>
      </c>
      <c r="E98" s="709" t="s">
        <v>1934</v>
      </c>
      <c r="F98" s="715">
        <v>0.24517999999999701</v>
      </c>
      <c r="G98" s="1039">
        <v>1.35929999999999E-2</v>
      </c>
      <c r="H98" s="1039">
        <v>5.2287E-2</v>
      </c>
      <c r="I98" s="716">
        <v>2.0799999999999801</v>
      </c>
      <c r="J98" s="715">
        <v>2.1258999999999799E-2</v>
      </c>
      <c r="K98" s="1039">
        <v>4.2349999999999896E-3</v>
      </c>
      <c r="L98" s="1039">
        <v>1.4585999999999899E-2</v>
      </c>
      <c r="M98" s="716">
        <v>0.13999999999999899</v>
      </c>
      <c r="N98" s="715">
        <v>1.00955999999999</v>
      </c>
      <c r="O98" s="1039">
        <v>0.70531699999999697</v>
      </c>
      <c r="P98" s="1039">
        <v>0.78639700000000001</v>
      </c>
      <c r="Q98" s="716">
        <v>0.33999999999999803</v>
      </c>
      <c r="R98" s="718">
        <v>3.7005999999999803E-2</v>
      </c>
      <c r="S98" s="1038">
        <v>3.3667999999999899E-2</v>
      </c>
      <c r="T98" s="1038">
        <v>7.1202000000000099E-2</v>
      </c>
      <c r="U98" s="719">
        <v>9.2999999999999597E-2</v>
      </c>
      <c r="V98" s="722">
        <v>2.7749999999999802E-3</v>
      </c>
      <c r="W98" s="1036">
        <v>2.9249999999999702E-3</v>
      </c>
      <c r="X98" s="1036">
        <v>3.0000000000000001E-3</v>
      </c>
      <c r="Y98" s="723">
        <v>2.9999999999999901E-3</v>
      </c>
      <c r="Z98" s="722">
        <v>9.3659999999999698E-3</v>
      </c>
      <c r="AA98" s="1036">
        <v>3.7469999999999799E-3</v>
      </c>
      <c r="AB98" s="1036">
        <v>4.0000000000000296E-3</v>
      </c>
      <c r="AC98" s="723">
        <v>1.01249999999999E-2</v>
      </c>
      <c r="AD98" s="722">
        <v>3.3363999999999797E-2</v>
      </c>
      <c r="AE98" s="1036">
        <v>2.9253999999999999E-2</v>
      </c>
      <c r="AF98" s="1036">
        <v>5.9082000000000301E-2</v>
      </c>
      <c r="AG98" s="723">
        <v>5.3602000000000101E-2</v>
      </c>
      <c r="AH98" s="736">
        <v>197.36338723051799</v>
      </c>
      <c r="AI98" s="1035">
        <v>164.20751512783499</v>
      </c>
      <c r="AJ98" s="737">
        <v>181.77448730260801</v>
      </c>
    </row>
    <row r="99" spans="1:36" ht="12.75" customHeight="1" x14ac:dyDescent="0.2">
      <c r="A99" s="571" t="s">
        <v>762</v>
      </c>
      <c r="B99" s="551" t="s">
        <v>188</v>
      </c>
      <c r="C99" s="552" t="s">
        <v>36</v>
      </c>
      <c r="D99" s="553" t="s">
        <v>763</v>
      </c>
      <c r="E99" s="709" t="s">
        <v>1934</v>
      </c>
      <c r="F99" s="715">
        <v>0.24517999999999901</v>
      </c>
      <c r="G99" s="1039">
        <v>1.3592999999999999E-2</v>
      </c>
      <c r="H99" s="1039">
        <v>5.2286999999999903E-2</v>
      </c>
      <c r="I99" s="716">
        <v>2.08</v>
      </c>
      <c r="J99" s="715">
        <v>2.12589999999999E-2</v>
      </c>
      <c r="K99" s="1039">
        <v>4.235E-3</v>
      </c>
      <c r="L99" s="1039">
        <v>1.4585999999999899E-2</v>
      </c>
      <c r="M99" s="716">
        <v>0.13999999999999899</v>
      </c>
      <c r="N99" s="715">
        <v>1.00955999999999</v>
      </c>
      <c r="O99" s="1039">
        <v>0.70531699999999997</v>
      </c>
      <c r="P99" s="1039">
        <v>0.78639699999999901</v>
      </c>
      <c r="Q99" s="716">
        <v>0.34</v>
      </c>
      <c r="R99" s="718">
        <v>2.1611999999999999E-2</v>
      </c>
      <c r="S99" s="1038">
        <v>2.1069999999999901E-2</v>
      </c>
      <c r="T99" s="1038">
        <v>4.6281999999999997E-2</v>
      </c>
      <c r="U99" s="719">
        <v>9.3000000000000096E-2</v>
      </c>
      <c r="V99" s="722">
        <v>2.7750000000000001E-3</v>
      </c>
      <c r="W99" s="1036">
        <v>2.9249999999999901E-3</v>
      </c>
      <c r="X99" s="1036">
        <v>2.9999999999999901E-3</v>
      </c>
      <c r="Y99" s="723">
        <v>3.0000000000000001E-3</v>
      </c>
      <c r="Z99" s="722">
        <v>9.3659999999999802E-3</v>
      </c>
      <c r="AA99" s="1036">
        <v>3.7469999999999899E-3</v>
      </c>
      <c r="AB99" s="1036">
        <v>3.9999999999999897E-3</v>
      </c>
      <c r="AC99" s="723">
        <v>1.0125E-2</v>
      </c>
      <c r="AD99" s="722">
        <v>2.0018000000000001E-2</v>
      </c>
      <c r="AE99" s="1036">
        <v>1.7552000000000002E-2</v>
      </c>
      <c r="AF99" s="1036">
        <v>3.5448999999999897E-2</v>
      </c>
      <c r="AG99" s="723">
        <v>3.2161000000000002E-2</v>
      </c>
      <c r="AH99" s="736">
        <v>177.193064926917</v>
      </c>
      <c r="AI99" s="1035">
        <v>147.42463001919501</v>
      </c>
      <c r="AJ99" s="737">
        <v>163.19481279769099</v>
      </c>
    </row>
    <row r="100" spans="1:36" ht="12.75" customHeight="1" x14ac:dyDescent="0.2">
      <c r="A100" s="571" t="s">
        <v>787</v>
      </c>
      <c r="B100" s="551" t="s">
        <v>188</v>
      </c>
      <c r="C100" s="552" t="s">
        <v>36</v>
      </c>
      <c r="D100" s="553" t="s">
        <v>788</v>
      </c>
      <c r="E100" s="709" t="s">
        <v>1934</v>
      </c>
      <c r="F100" s="715">
        <v>0.29120999999999497</v>
      </c>
      <c r="G100" s="1039">
        <v>1.55580000000002E-2</v>
      </c>
      <c r="H100" s="1039">
        <v>6.13620000000012E-2</v>
      </c>
      <c r="I100" s="716">
        <v>2.08</v>
      </c>
      <c r="J100" s="715">
        <v>2.4318999999999799E-2</v>
      </c>
      <c r="K100" s="1039">
        <v>5.2910000000000196E-3</v>
      </c>
      <c r="L100" s="1039">
        <v>1.6633000000000099E-2</v>
      </c>
      <c r="M100" s="716">
        <v>0.13999999999999899</v>
      </c>
      <c r="N100" s="715">
        <v>1.2165699999999799</v>
      </c>
      <c r="O100" s="1039">
        <v>0.84808000000000605</v>
      </c>
      <c r="P100" s="1039">
        <v>0.94367600000000595</v>
      </c>
      <c r="Q100" s="716">
        <v>0.34</v>
      </c>
      <c r="R100" s="718">
        <v>5.5855000000000002E-2</v>
      </c>
      <c r="S100" s="1038">
        <v>4.9093000000000699E-2</v>
      </c>
      <c r="T100" s="1038">
        <v>0.101717</v>
      </c>
      <c r="U100" s="719">
        <v>9.2999999999998903E-2</v>
      </c>
      <c r="V100" s="722">
        <v>2.7750000000000201E-3</v>
      </c>
      <c r="W100" s="1036">
        <v>2.9250000000000101E-3</v>
      </c>
      <c r="X100" s="1036">
        <v>3.00000000000004E-3</v>
      </c>
      <c r="Y100" s="723">
        <v>2.9999999999999801E-3</v>
      </c>
      <c r="Z100" s="722">
        <v>9.3659999999999698E-3</v>
      </c>
      <c r="AA100" s="1036">
        <v>3.74699999999997E-3</v>
      </c>
      <c r="AB100" s="1036">
        <v>4.0000000000000504E-3</v>
      </c>
      <c r="AC100" s="723">
        <v>1.01249999999999E-2</v>
      </c>
      <c r="AD100" s="722">
        <v>4.7647000000000203E-2</v>
      </c>
      <c r="AE100" s="1036">
        <v>4.17859999999999E-2</v>
      </c>
      <c r="AF100" s="1036">
        <v>8.4379000000000606E-2</v>
      </c>
      <c r="AG100" s="723">
        <v>7.6777999999999805E-2</v>
      </c>
      <c r="AH100" s="736">
        <v>272.728732004807</v>
      </c>
      <c r="AI100" s="1035">
        <v>227.214094877181</v>
      </c>
      <c r="AJ100" s="737">
        <v>251.90673764488901</v>
      </c>
    </row>
    <row r="101" spans="1:36" ht="12.75" customHeight="1" x14ac:dyDescent="0.2">
      <c r="A101" s="571" t="s">
        <v>789</v>
      </c>
      <c r="B101" s="551" t="s">
        <v>188</v>
      </c>
      <c r="C101" s="552" t="s">
        <v>36</v>
      </c>
      <c r="D101" s="553" t="s">
        <v>790</v>
      </c>
      <c r="E101" s="709" t="s">
        <v>1934</v>
      </c>
      <c r="F101" s="715">
        <v>0.29120999999999903</v>
      </c>
      <c r="G101" s="1039">
        <v>1.5558000000000001E-2</v>
      </c>
      <c r="H101" s="1039">
        <v>6.1361999999999903E-2</v>
      </c>
      <c r="I101" s="716">
        <v>2.08</v>
      </c>
      <c r="J101" s="715">
        <v>2.4319E-2</v>
      </c>
      <c r="K101" s="1039">
        <v>5.2910000000000101E-3</v>
      </c>
      <c r="L101" s="1039">
        <v>1.6632999999999901E-2</v>
      </c>
      <c r="M101" s="716">
        <v>0.13999999999999899</v>
      </c>
      <c r="N101" s="715">
        <v>1.2165699999999999</v>
      </c>
      <c r="O101" s="1039">
        <v>0.84807999999999995</v>
      </c>
      <c r="P101" s="1039">
        <v>0.94367599999999696</v>
      </c>
      <c r="Q101" s="716">
        <v>0.33999999999999903</v>
      </c>
      <c r="R101" s="718">
        <v>3.3863999999999998E-2</v>
      </c>
      <c r="S101" s="1038">
        <v>3.1097E-2</v>
      </c>
      <c r="T101" s="1038">
        <v>6.6115999999999897E-2</v>
      </c>
      <c r="U101" s="719">
        <v>9.2999999999999805E-2</v>
      </c>
      <c r="V101" s="722">
        <v>2.7750000000000001E-3</v>
      </c>
      <c r="W101" s="1036">
        <v>2.9250000000000001E-3</v>
      </c>
      <c r="X101" s="1036">
        <v>3.0000000000000001E-3</v>
      </c>
      <c r="Y101" s="723">
        <v>2.9999999999999901E-3</v>
      </c>
      <c r="Z101" s="722">
        <v>9.3659999999999993E-3</v>
      </c>
      <c r="AA101" s="1036">
        <v>3.7469999999999999E-3</v>
      </c>
      <c r="AB101" s="1036">
        <v>3.9999999999999897E-3</v>
      </c>
      <c r="AC101" s="723">
        <v>1.01249999999999E-2</v>
      </c>
      <c r="AD101" s="722">
        <v>2.8587999999999999E-2</v>
      </c>
      <c r="AE101" s="1036">
        <v>2.5071E-2</v>
      </c>
      <c r="AF101" s="1036">
        <v>5.0626999999999998E-2</v>
      </c>
      <c r="AG101" s="723">
        <v>4.6066999999999997E-2</v>
      </c>
      <c r="AH101" s="736">
        <v>253.92454307047799</v>
      </c>
      <c r="AI101" s="1035">
        <v>211.37278238420001</v>
      </c>
      <c r="AJ101" s="737">
        <v>234.12064278056599</v>
      </c>
    </row>
    <row r="102" spans="1:36" ht="12.75" customHeight="1" x14ac:dyDescent="0.2">
      <c r="A102" s="571" t="s">
        <v>748</v>
      </c>
      <c r="B102" s="551" t="s">
        <v>188</v>
      </c>
      <c r="C102" s="552" t="s">
        <v>36</v>
      </c>
      <c r="D102" s="553" t="s">
        <v>749</v>
      </c>
      <c r="E102" s="709" t="s">
        <v>1915</v>
      </c>
      <c r="F102" s="715">
        <v>2.7629999999999901E-2</v>
      </c>
      <c r="G102" s="1039">
        <v>9.9290000000000107E-3</v>
      </c>
      <c r="H102" s="1039">
        <v>6.6893999999999801E-2</v>
      </c>
      <c r="I102" s="716">
        <v>1.43999999999999</v>
      </c>
      <c r="J102" s="715">
        <v>1.4021E-2</v>
      </c>
      <c r="K102" s="1039">
        <v>2.0220000000000099E-3</v>
      </c>
      <c r="L102" s="1039">
        <v>6.9149999999999602E-3</v>
      </c>
      <c r="M102" s="716">
        <v>7.0000000000000007E-2</v>
      </c>
      <c r="N102" s="715">
        <v>0.55815599999999499</v>
      </c>
      <c r="O102" s="1039">
        <v>0.49234499999999898</v>
      </c>
      <c r="P102" s="1039">
        <v>0.58534799999999898</v>
      </c>
      <c r="Q102" s="716">
        <v>0.14000000000000001</v>
      </c>
      <c r="R102" s="718">
        <v>2.9988999999999998E-2</v>
      </c>
      <c r="S102" s="1038">
        <v>1.53849999999999E-2</v>
      </c>
      <c r="T102" s="1038">
        <v>3.3939999999999901E-2</v>
      </c>
      <c r="U102" s="719">
        <v>3.6999999999999901E-2</v>
      </c>
      <c r="V102" s="722">
        <v>1.8499999999999901E-3</v>
      </c>
      <c r="W102" s="1036">
        <v>1.9499999999999899E-3</v>
      </c>
      <c r="X102" s="1036">
        <v>1.9999999999999901E-3</v>
      </c>
      <c r="Y102" s="723">
        <v>1.9999999999999901E-3</v>
      </c>
      <c r="Z102" s="722">
        <v>9.3659999999999403E-3</v>
      </c>
      <c r="AA102" s="1036">
        <v>3.7469999999999899E-3</v>
      </c>
      <c r="AB102" s="1036">
        <v>3.9999999999999801E-3</v>
      </c>
      <c r="AC102" s="723">
        <v>1.0125E-2</v>
      </c>
      <c r="AD102" s="722">
        <v>2.5683999999999901E-2</v>
      </c>
      <c r="AE102" s="1036">
        <v>1.3249999999999901E-2</v>
      </c>
      <c r="AF102" s="1036">
        <v>2.9026999999999699E-2</v>
      </c>
      <c r="AG102" s="723">
        <v>3.7614000000000002E-2</v>
      </c>
      <c r="AH102" s="736">
        <v>145.426274663594</v>
      </c>
      <c r="AI102" s="1035">
        <v>120.994660520111</v>
      </c>
      <c r="AJ102" s="737">
        <v>133.93759896517</v>
      </c>
    </row>
    <row r="103" spans="1:36" ht="12.75" customHeight="1" x14ac:dyDescent="0.2">
      <c r="A103" s="571" t="s">
        <v>750</v>
      </c>
      <c r="B103" s="551" t="s">
        <v>188</v>
      </c>
      <c r="C103" s="552" t="s">
        <v>36</v>
      </c>
      <c r="D103" s="553" t="s">
        <v>751</v>
      </c>
      <c r="E103" s="709" t="s">
        <v>1915</v>
      </c>
      <c r="F103" s="715">
        <v>2.7629999999999901E-2</v>
      </c>
      <c r="G103" s="1039">
        <v>9.9289999999999899E-3</v>
      </c>
      <c r="H103" s="1039">
        <v>6.6894000000000106E-2</v>
      </c>
      <c r="I103" s="716">
        <v>1.44</v>
      </c>
      <c r="J103" s="715">
        <v>1.40209999999999E-2</v>
      </c>
      <c r="K103" s="1039">
        <v>2.02199999999999E-3</v>
      </c>
      <c r="L103" s="1039">
        <v>6.9150000000000097E-3</v>
      </c>
      <c r="M103" s="716">
        <v>7.0000000000000007E-2</v>
      </c>
      <c r="N103" s="715">
        <v>0.55815599999999899</v>
      </c>
      <c r="O103" s="1039">
        <v>0.49234499999999898</v>
      </c>
      <c r="P103" s="1039">
        <v>0.58534799999999998</v>
      </c>
      <c r="Q103" s="716">
        <v>0.14000000000000001</v>
      </c>
      <c r="R103" s="718">
        <v>2.99999999999999E-4</v>
      </c>
      <c r="S103" s="1038">
        <v>5.7499999999999901E-4</v>
      </c>
      <c r="T103" s="1038">
        <v>1.5E-3</v>
      </c>
      <c r="U103" s="719">
        <v>3.6999999999999998E-2</v>
      </c>
      <c r="V103" s="722">
        <v>1.8499999999999901E-3</v>
      </c>
      <c r="W103" s="1036">
        <v>1.9499999999999899E-3</v>
      </c>
      <c r="X103" s="1036">
        <v>2E-3</v>
      </c>
      <c r="Y103" s="723">
        <v>2E-3</v>
      </c>
      <c r="Z103" s="722">
        <v>9.3659999999999802E-3</v>
      </c>
      <c r="AA103" s="1036">
        <v>3.7469999999999999E-3</v>
      </c>
      <c r="AB103" s="1036">
        <v>4.0000000000000001E-3</v>
      </c>
      <c r="AC103" s="723">
        <v>1.0125E-2</v>
      </c>
      <c r="AD103" s="722">
        <v>4.62999999999999E-4</v>
      </c>
      <c r="AE103" s="1036">
        <v>4.8699999999999899E-4</v>
      </c>
      <c r="AF103" s="1036">
        <v>5.0000000000000099E-4</v>
      </c>
      <c r="AG103" s="723">
        <v>5.0000000000000001E-4</v>
      </c>
      <c r="AH103" s="736">
        <v>147.66426890163001</v>
      </c>
      <c r="AI103" s="1035">
        <v>122.85667172615599</v>
      </c>
      <c r="AJ103" s="737">
        <v>135.99879165840099</v>
      </c>
    </row>
    <row r="104" spans="1:36" ht="12.75" customHeight="1" x14ac:dyDescent="0.2">
      <c r="A104" s="571" t="s">
        <v>964</v>
      </c>
      <c r="B104" s="551" t="s">
        <v>188</v>
      </c>
      <c r="C104" s="552" t="s">
        <v>36</v>
      </c>
      <c r="D104" s="553" t="s">
        <v>1457</v>
      </c>
      <c r="E104" s="709" t="s">
        <v>1915</v>
      </c>
      <c r="F104" s="715">
        <v>2.7629999999999901E-2</v>
      </c>
      <c r="G104" s="1039">
        <v>9.9290000000000003E-3</v>
      </c>
      <c r="H104" s="1039">
        <v>6.6893999999999898E-2</v>
      </c>
      <c r="I104" s="716">
        <v>1.44</v>
      </c>
      <c r="J104" s="715">
        <v>1.40209999999999E-2</v>
      </c>
      <c r="K104" s="1039">
        <v>2.0219999999999999E-3</v>
      </c>
      <c r="L104" s="1039">
        <v>6.9149999999999897E-3</v>
      </c>
      <c r="M104" s="716">
        <v>7.0000000000000007E-2</v>
      </c>
      <c r="N104" s="715">
        <v>0.55815599999999999</v>
      </c>
      <c r="O104" s="1039">
        <v>0.49234499999999898</v>
      </c>
      <c r="P104" s="1039">
        <v>0.58534799999999898</v>
      </c>
      <c r="Q104" s="716">
        <v>0.14000000000000001</v>
      </c>
      <c r="R104" s="718">
        <v>1.85219999999999E-2</v>
      </c>
      <c r="S104" s="1038">
        <v>9.6769999999999894E-3</v>
      </c>
      <c r="T104" s="1038">
        <v>2.2061000000000001E-2</v>
      </c>
      <c r="U104" s="719">
        <v>3.6999999999999998E-2</v>
      </c>
      <c r="V104" s="722">
        <v>1.8499999999999901E-3</v>
      </c>
      <c r="W104" s="1036">
        <v>1.9499999999999899E-3</v>
      </c>
      <c r="X104" s="1036">
        <v>1.9999999999999901E-3</v>
      </c>
      <c r="Y104" s="723">
        <v>2E-3</v>
      </c>
      <c r="Z104" s="722">
        <v>9.3659999999999907E-3</v>
      </c>
      <c r="AA104" s="1036">
        <v>3.7469999999999899E-3</v>
      </c>
      <c r="AB104" s="1036">
        <v>3.9999999999999897E-3</v>
      </c>
      <c r="AC104" s="723">
        <v>1.0125E-2</v>
      </c>
      <c r="AD104" s="722">
        <v>1.66939999999999E-2</v>
      </c>
      <c r="AE104" s="1036">
        <v>8.6130000000000009E-3</v>
      </c>
      <c r="AF104" s="1036">
        <v>1.8866999999999901E-2</v>
      </c>
      <c r="AG104" s="723">
        <v>2.4448999999999999E-2</v>
      </c>
      <c r="AH104" s="736">
        <v>140.38685642837299</v>
      </c>
      <c r="AI104" s="1035">
        <v>116.801864548407</v>
      </c>
      <c r="AJ104" s="737">
        <v>129.296294770532</v>
      </c>
    </row>
    <row r="105" spans="1:36" ht="12.75" customHeight="1" x14ac:dyDescent="0.2">
      <c r="A105" s="571" t="s">
        <v>764</v>
      </c>
      <c r="B105" s="551" t="s">
        <v>188</v>
      </c>
      <c r="C105" s="552" t="s">
        <v>36</v>
      </c>
      <c r="D105" s="553" t="s">
        <v>765</v>
      </c>
      <c r="E105" s="709" t="s">
        <v>1933</v>
      </c>
      <c r="F105" s="715">
        <v>2.7630000000000099E-2</v>
      </c>
      <c r="G105" s="1039">
        <v>9.9290000000000506E-3</v>
      </c>
      <c r="H105" s="1039">
        <v>6.6894000000000703E-2</v>
      </c>
      <c r="I105" s="716">
        <v>1.44</v>
      </c>
      <c r="J105" s="715">
        <v>1.4020999999999799E-2</v>
      </c>
      <c r="K105" s="1039">
        <v>2.0220000000000298E-3</v>
      </c>
      <c r="L105" s="1039">
        <v>6.9150000000000201E-3</v>
      </c>
      <c r="M105" s="716">
        <v>6.9999999999999798E-2</v>
      </c>
      <c r="N105" s="715">
        <v>0.55815600000000698</v>
      </c>
      <c r="O105" s="1039">
        <v>0.49234500000000703</v>
      </c>
      <c r="P105" s="1039">
        <v>0.58534800000000498</v>
      </c>
      <c r="Q105" s="716">
        <v>0.13999999999999899</v>
      </c>
      <c r="R105" s="718">
        <v>2.9988999999999901E-2</v>
      </c>
      <c r="S105" s="1038">
        <v>1.53849999999999E-2</v>
      </c>
      <c r="T105" s="1038">
        <v>3.3940000000000102E-2</v>
      </c>
      <c r="U105" s="719">
        <v>3.6999999999999998E-2</v>
      </c>
      <c r="V105" s="722">
        <v>1.8499999999999901E-3</v>
      </c>
      <c r="W105" s="1036">
        <v>1.9500000000000301E-3</v>
      </c>
      <c r="X105" s="1036">
        <v>2.00000000000001E-3</v>
      </c>
      <c r="Y105" s="723">
        <v>2E-3</v>
      </c>
      <c r="Z105" s="722">
        <v>9.3659999999999403E-3</v>
      </c>
      <c r="AA105" s="1036">
        <v>3.7470000000000502E-3</v>
      </c>
      <c r="AB105" s="1036">
        <v>4.00000000000002E-3</v>
      </c>
      <c r="AC105" s="723">
        <v>1.01249999999999E-2</v>
      </c>
      <c r="AD105" s="722">
        <v>2.5683999999999998E-2</v>
      </c>
      <c r="AE105" s="1036">
        <v>1.325E-2</v>
      </c>
      <c r="AF105" s="1036">
        <v>2.90269999999999E-2</v>
      </c>
      <c r="AG105" s="723">
        <v>3.7614000000000397E-2</v>
      </c>
      <c r="AH105" s="736">
        <v>186.31435245844401</v>
      </c>
      <c r="AI105" s="1035">
        <v>155.01368835996701</v>
      </c>
      <c r="AJ105" s="737">
        <v>171.595781619478</v>
      </c>
    </row>
    <row r="106" spans="1:36" ht="12.75" customHeight="1" x14ac:dyDescent="0.2">
      <c r="A106" s="571" t="s">
        <v>766</v>
      </c>
      <c r="B106" s="551" t="s">
        <v>188</v>
      </c>
      <c r="C106" s="552" t="s">
        <v>36</v>
      </c>
      <c r="D106" s="553" t="s">
        <v>767</v>
      </c>
      <c r="E106" s="709" t="s">
        <v>1933</v>
      </c>
      <c r="F106" s="715">
        <v>2.76299999999997E-2</v>
      </c>
      <c r="G106" s="1039">
        <v>9.9289999999999899E-3</v>
      </c>
      <c r="H106" s="1039">
        <v>6.6893999999999704E-2</v>
      </c>
      <c r="I106" s="716">
        <v>1.44</v>
      </c>
      <c r="J106" s="715">
        <v>1.40209999999999E-2</v>
      </c>
      <c r="K106" s="1039">
        <v>2.02199999999999E-3</v>
      </c>
      <c r="L106" s="1039">
        <v>6.9149999999999299E-3</v>
      </c>
      <c r="M106" s="716">
        <v>7.0000000000000506E-2</v>
      </c>
      <c r="N106" s="715">
        <v>0.55815599999999699</v>
      </c>
      <c r="O106" s="1039">
        <v>0.49234499999999898</v>
      </c>
      <c r="P106" s="1039">
        <v>0.58534799999999798</v>
      </c>
      <c r="Q106" s="716">
        <v>0.14000000000000101</v>
      </c>
      <c r="R106" s="718">
        <v>3.00000000000001E-4</v>
      </c>
      <c r="S106" s="1038">
        <v>5.7500000000000205E-4</v>
      </c>
      <c r="T106" s="1038">
        <v>1.5E-3</v>
      </c>
      <c r="U106" s="719">
        <v>3.7000000000000102E-2</v>
      </c>
      <c r="V106" s="722">
        <v>1.8499999999999901E-3</v>
      </c>
      <c r="W106" s="1036">
        <v>1.9500000000000101E-3</v>
      </c>
      <c r="X106" s="1036">
        <v>1.9999999999999901E-3</v>
      </c>
      <c r="Y106" s="723">
        <v>2E-3</v>
      </c>
      <c r="Z106" s="722">
        <v>9.3659999999999508E-3</v>
      </c>
      <c r="AA106" s="1036">
        <v>3.7469999999999899E-3</v>
      </c>
      <c r="AB106" s="1036">
        <v>3.9999999999999801E-3</v>
      </c>
      <c r="AC106" s="723">
        <v>1.0125E-2</v>
      </c>
      <c r="AD106" s="722">
        <v>4.62999999999997E-4</v>
      </c>
      <c r="AE106" s="1036">
        <v>4.8700000000000002E-4</v>
      </c>
      <c r="AF106" s="1036">
        <v>4.9999999999999697E-4</v>
      </c>
      <c r="AG106" s="723">
        <v>5.0000000000000099E-4</v>
      </c>
      <c r="AH106" s="736">
        <v>170.12471587522899</v>
      </c>
      <c r="AI106" s="1035">
        <v>141.54393303501101</v>
      </c>
      <c r="AJ106" s="737">
        <v>156.68524126568801</v>
      </c>
    </row>
    <row r="107" spans="1:36" ht="12.75" customHeight="1" x14ac:dyDescent="0.2">
      <c r="A107" s="571" t="s">
        <v>965</v>
      </c>
      <c r="B107" s="551" t="s">
        <v>188</v>
      </c>
      <c r="C107" s="552" t="s">
        <v>36</v>
      </c>
      <c r="D107" s="553" t="s">
        <v>1458</v>
      </c>
      <c r="E107" s="709" t="s">
        <v>1933</v>
      </c>
      <c r="F107" s="715">
        <v>2.7629999999999901E-2</v>
      </c>
      <c r="G107" s="1039">
        <v>9.9289999999999795E-3</v>
      </c>
      <c r="H107" s="1039">
        <v>6.6893999999999995E-2</v>
      </c>
      <c r="I107" s="716">
        <v>1.44</v>
      </c>
      <c r="J107" s="715">
        <v>1.40209999999999E-2</v>
      </c>
      <c r="K107" s="1039">
        <v>2.0219999999999999E-3</v>
      </c>
      <c r="L107" s="1039">
        <v>6.9150000000000001E-3</v>
      </c>
      <c r="M107" s="716">
        <v>7.0000000000000007E-2</v>
      </c>
      <c r="N107" s="715">
        <v>0.55815600000000098</v>
      </c>
      <c r="O107" s="1039">
        <v>0.49234499999999998</v>
      </c>
      <c r="P107" s="1039">
        <v>0.58534799999999998</v>
      </c>
      <c r="Q107" s="716">
        <v>0.14000000000000001</v>
      </c>
      <c r="R107" s="718">
        <v>1.8522E-2</v>
      </c>
      <c r="S107" s="1038">
        <v>9.6769999999999998E-3</v>
      </c>
      <c r="T107" s="1038">
        <v>2.20609999999999E-2</v>
      </c>
      <c r="U107" s="719">
        <v>3.6999999999999901E-2</v>
      </c>
      <c r="V107" s="722">
        <v>1.8500000000000001E-3</v>
      </c>
      <c r="W107" s="1036">
        <v>1.9499999999999899E-3</v>
      </c>
      <c r="X107" s="1036">
        <v>2E-3</v>
      </c>
      <c r="Y107" s="723">
        <v>1.9999999999999901E-3</v>
      </c>
      <c r="Z107" s="722">
        <v>9.3660000000000097E-3</v>
      </c>
      <c r="AA107" s="1036">
        <v>3.7469999999999899E-3</v>
      </c>
      <c r="AB107" s="1036">
        <v>4.0000000000000001E-3</v>
      </c>
      <c r="AC107" s="723">
        <v>1.01249999999999E-2</v>
      </c>
      <c r="AD107" s="722">
        <v>1.6694000000000001E-2</v>
      </c>
      <c r="AE107" s="1036">
        <v>8.6130000000000009E-3</v>
      </c>
      <c r="AF107" s="1036">
        <v>1.8866999999999998E-2</v>
      </c>
      <c r="AG107" s="723">
        <v>2.4448999999999901E-2</v>
      </c>
      <c r="AH107" s="736">
        <v>182.89115959670099</v>
      </c>
      <c r="AI107" s="1035">
        <v>152.16544478445499</v>
      </c>
      <c r="AJ107" s="737">
        <v>168.44275798856199</v>
      </c>
    </row>
    <row r="108" spans="1:36" ht="12.75" customHeight="1" x14ac:dyDescent="0.2">
      <c r="A108" s="571" t="s">
        <v>791</v>
      </c>
      <c r="B108" s="551" t="s">
        <v>188</v>
      </c>
      <c r="C108" s="552" t="s">
        <v>36</v>
      </c>
      <c r="D108" s="553" t="s">
        <v>792</v>
      </c>
      <c r="E108" s="709" t="s">
        <v>1933</v>
      </c>
      <c r="F108" s="715">
        <v>2.6749999999999899E-2</v>
      </c>
      <c r="G108" s="1039">
        <v>1.00129999999999E-2</v>
      </c>
      <c r="H108" s="1039">
        <v>6.6947000000000201E-2</v>
      </c>
      <c r="I108" s="716">
        <v>1.43999999999998</v>
      </c>
      <c r="J108" s="715">
        <v>1.44809999999998E-2</v>
      </c>
      <c r="K108" s="1039">
        <v>1.7569999999999799E-3</v>
      </c>
      <c r="L108" s="1039">
        <v>7.1859999999999997E-3</v>
      </c>
      <c r="M108" s="716">
        <v>6.9999999999999701E-2</v>
      </c>
      <c r="N108" s="715">
        <v>1.42632</v>
      </c>
      <c r="O108" s="1039">
        <v>0.85620999999998404</v>
      </c>
      <c r="P108" s="1039">
        <v>1.28701</v>
      </c>
      <c r="Q108" s="716">
        <v>0.13999999999999899</v>
      </c>
      <c r="R108" s="718">
        <v>7.5859000000000801E-2</v>
      </c>
      <c r="S108" s="1038">
        <v>3.8218999999999198E-2</v>
      </c>
      <c r="T108" s="1038">
        <v>8.1455000000000596E-2</v>
      </c>
      <c r="U108" s="719">
        <v>3.6999999999999797E-2</v>
      </c>
      <c r="V108" s="722">
        <v>1.8499999999999699E-3</v>
      </c>
      <c r="W108" s="1036">
        <v>1.94999999999998E-3</v>
      </c>
      <c r="X108" s="1036">
        <v>2.00000000000001E-3</v>
      </c>
      <c r="Y108" s="723">
        <v>2E-3</v>
      </c>
      <c r="Z108" s="722">
        <v>9.3659999999998692E-3</v>
      </c>
      <c r="AA108" s="1036">
        <v>3.74699999999995E-3</v>
      </c>
      <c r="AB108" s="1036">
        <v>4.00000000000002E-3</v>
      </c>
      <c r="AC108" s="723">
        <v>1.0124999999999801E-2</v>
      </c>
      <c r="AD108" s="722">
        <v>6.1624000000000102E-2</v>
      </c>
      <c r="AE108" s="1036">
        <v>3.1792999999999398E-2</v>
      </c>
      <c r="AF108" s="1036">
        <v>6.9530000000000397E-2</v>
      </c>
      <c r="AG108" s="723">
        <v>9.0495000000000103E-2</v>
      </c>
      <c r="AH108" s="736">
        <v>255.45150027568599</v>
      </c>
      <c r="AI108" s="1035">
        <v>212.60058484783801</v>
      </c>
      <c r="AJ108" s="737">
        <v>235.42551942978301</v>
      </c>
    </row>
    <row r="109" spans="1:36" ht="12.75" customHeight="1" x14ac:dyDescent="0.2">
      <c r="A109" s="571" t="s">
        <v>793</v>
      </c>
      <c r="B109" s="551" t="s">
        <v>188</v>
      </c>
      <c r="C109" s="552" t="s">
        <v>36</v>
      </c>
      <c r="D109" s="553" t="s">
        <v>794</v>
      </c>
      <c r="E109" s="709" t="s">
        <v>1933</v>
      </c>
      <c r="F109" s="715">
        <v>2.6749999999999899E-2</v>
      </c>
      <c r="G109" s="1039">
        <v>1.0012999999999999E-2</v>
      </c>
      <c r="H109" s="1039">
        <v>6.69470000000007E-2</v>
      </c>
      <c r="I109" s="716">
        <v>1.4400000000000099</v>
      </c>
      <c r="J109" s="715">
        <v>1.44809999999998E-2</v>
      </c>
      <c r="K109" s="1039">
        <v>1.7569999999999899E-3</v>
      </c>
      <c r="L109" s="1039">
        <v>7.18600000000003E-3</v>
      </c>
      <c r="M109" s="716">
        <v>7.0000000000000007E-2</v>
      </c>
      <c r="N109" s="715">
        <v>1.42631999999998</v>
      </c>
      <c r="O109" s="1039">
        <v>0.85620999999999903</v>
      </c>
      <c r="P109" s="1039">
        <v>1.28701</v>
      </c>
      <c r="Q109" s="716">
        <v>0.14000000000000001</v>
      </c>
      <c r="R109" s="718">
        <v>2.9999999999999997E-4</v>
      </c>
      <c r="S109" s="1038">
        <v>5.7499999999999804E-4</v>
      </c>
      <c r="T109" s="1038">
        <v>1.4999999999999901E-3</v>
      </c>
      <c r="U109" s="719">
        <v>3.7000000000000199E-2</v>
      </c>
      <c r="V109" s="722">
        <v>1.8499999999999901E-3</v>
      </c>
      <c r="W109" s="1036">
        <v>1.9499999999999999E-3</v>
      </c>
      <c r="X109" s="1036">
        <v>2E-3</v>
      </c>
      <c r="Y109" s="723">
        <v>2.00000000000002E-3</v>
      </c>
      <c r="Z109" s="722">
        <v>9.3659999999999802E-3</v>
      </c>
      <c r="AA109" s="1036">
        <v>3.7470000000000099E-3</v>
      </c>
      <c r="AB109" s="1036">
        <v>4.0000000000000001E-3</v>
      </c>
      <c r="AC109" s="723">
        <v>1.01249999999999E-2</v>
      </c>
      <c r="AD109" s="722">
        <v>4.6299999999999602E-4</v>
      </c>
      <c r="AE109" s="1036">
        <v>4.87000000000001E-4</v>
      </c>
      <c r="AF109" s="1036">
        <v>5.0000000000000001E-4</v>
      </c>
      <c r="AG109" s="723">
        <v>5.00000000000005E-4</v>
      </c>
      <c r="AH109" s="736">
        <v>236.87509272964999</v>
      </c>
      <c r="AI109" s="1035">
        <v>197.08714838316101</v>
      </c>
      <c r="AJ109" s="737">
        <v>218.17882459782001</v>
      </c>
    </row>
    <row r="110" spans="1:36" ht="12.75" customHeight="1" x14ac:dyDescent="0.2">
      <c r="A110" s="571" t="s">
        <v>966</v>
      </c>
      <c r="B110" s="551" t="s">
        <v>188</v>
      </c>
      <c r="C110" s="552" t="s">
        <v>36</v>
      </c>
      <c r="D110" s="553" t="s">
        <v>1459</v>
      </c>
      <c r="E110" s="709" t="s">
        <v>1933</v>
      </c>
      <c r="F110" s="715">
        <v>2.6749999999999999E-2</v>
      </c>
      <c r="G110" s="1039">
        <v>1.00129999999999E-2</v>
      </c>
      <c r="H110" s="1039">
        <v>6.6947000000000007E-2</v>
      </c>
      <c r="I110" s="716">
        <v>1.43999999999999</v>
      </c>
      <c r="J110" s="715">
        <v>1.44809999999999E-2</v>
      </c>
      <c r="K110" s="1039">
        <v>1.7569999999999899E-3</v>
      </c>
      <c r="L110" s="1039">
        <v>7.1859999999999901E-3</v>
      </c>
      <c r="M110" s="716">
        <v>7.0000000000000007E-2</v>
      </c>
      <c r="N110" s="715">
        <v>1.42631999999999</v>
      </c>
      <c r="O110" s="1039">
        <v>0.85620999999999803</v>
      </c>
      <c r="P110" s="1039">
        <v>1.28701</v>
      </c>
      <c r="Q110" s="716">
        <v>0.14000000000000001</v>
      </c>
      <c r="R110" s="718">
        <v>4.8336999999999901E-2</v>
      </c>
      <c r="S110" s="1038">
        <v>2.4518999999999899E-2</v>
      </c>
      <c r="T110" s="1038">
        <v>5.2946000000000097E-2</v>
      </c>
      <c r="U110" s="719">
        <v>3.6999999999999998E-2</v>
      </c>
      <c r="V110" s="722">
        <v>1.8499999999999901E-3</v>
      </c>
      <c r="W110" s="1036">
        <v>1.9499999999999899E-3</v>
      </c>
      <c r="X110" s="1036">
        <v>2E-3</v>
      </c>
      <c r="Y110" s="723">
        <v>1.9999999999999901E-3</v>
      </c>
      <c r="Z110" s="722">
        <v>9.3659999999999698E-3</v>
      </c>
      <c r="AA110" s="1036">
        <v>3.7469999999999899E-3</v>
      </c>
      <c r="AB110" s="1036">
        <v>4.0000000000000001E-3</v>
      </c>
      <c r="AC110" s="723">
        <v>1.01249999999999E-2</v>
      </c>
      <c r="AD110" s="722">
        <v>4.0054999999999903E-2</v>
      </c>
      <c r="AE110" s="1036">
        <v>2.0664999999999899E-2</v>
      </c>
      <c r="AF110" s="1036">
        <v>4.5194999999999999E-2</v>
      </c>
      <c r="AG110" s="723">
        <v>5.8821999999999798E-2</v>
      </c>
      <c r="AH110" s="736">
        <v>245.206837515008</v>
      </c>
      <c r="AI110" s="1035">
        <v>204.03217828608399</v>
      </c>
      <c r="AJ110" s="737">
        <v>225.88340661206499</v>
      </c>
    </row>
    <row r="111" spans="1:36" ht="12.75" customHeight="1" x14ac:dyDescent="0.2">
      <c r="A111" s="571" t="s">
        <v>752</v>
      </c>
      <c r="B111" s="551" t="s">
        <v>188</v>
      </c>
      <c r="C111" s="552" t="s">
        <v>36</v>
      </c>
      <c r="D111" s="553" t="s">
        <v>753</v>
      </c>
      <c r="E111" s="709" t="s">
        <v>1912</v>
      </c>
      <c r="F111" s="715">
        <v>2.1006999999999901E-2</v>
      </c>
      <c r="G111" s="1039">
        <v>1.17889999999999E-2</v>
      </c>
      <c r="H111" s="1039">
        <v>8.2950000000000402E-3</v>
      </c>
      <c r="I111" s="716">
        <v>1.4400000000000099</v>
      </c>
      <c r="J111" s="715">
        <v>6.2499999999999904E-4</v>
      </c>
      <c r="K111" s="1039">
        <v>2.42399999999999E-3</v>
      </c>
      <c r="L111" s="1039">
        <v>2.6840000000000201E-3</v>
      </c>
      <c r="M111" s="716">
        <v>7.0000000000000201E-2</v>
      </c>
      <c r="N111" s="715">
        <v>0.66424699999999903</v>
      </c>
      <c r="O111" s="1039">
        <v>0.52768199999999998</v>
      </c>
      <c r="P111" s="1039">
        <v>0.54446700000000003</v>
      </c>
      <c r="Q111" s="716">
        <v>0.14000000000000001</v>
      </c>
      <c r="R111" s="718">
        <v>4.2499999999999998E-4</v>
      </c>
      <c r="S111" s="1038">
        <v>1.475E-3</v>
      </c>
      <c r="T111" s="1038">
        <v>1.5E-3</v>
      </c>
      <c r="U111" s="719">
        <v>1E-3</v>
      </c>
      <c r="V111" s="722">
        <v>1.8500000000000001E-3</v>
      </c>
      <c r="W111" s="1036">
        <v>1.9499999999999999E-3</v>
      </c>
      <c r="X111" s="1036">
        <v>2.00000000000001E-3</v>
      </c>
      <c r="Y111" s="723">
        <v>2E-3</v>
      </c>
      <c r="Z111" s="722">
        <v>9.3659999999999907E-3</v>
      </c>
      <c r="AA111" s="1036">
        <v>3.7469999999999899E-3</v>
      </c>
      <c r="AB111" s="1036">
        <v>4.00000000000002E-3</v>
      </c>
      <c r="AC111" s="723">
        <v>1.0125E-2</v>
      </c>
      <c r="AD111" s="722">
        <v>4.62999999999999E-4</v>
      </c>
      <c r="AE111" s="1036">
        <v>4.8699999999999899E-4</v>
      </c>
      <c r="AF111" s="1036">
        <v>5.0000000000000305E-4</v>
      </c>
      <c r="AG111" s="723">
        <v>5.0000000000000001E-4</v>
      </c>
      <c r="AH111" s="736">
        <v>133.37228381443899</v>
      </c>
      <c r="AI111" s="1035">
        <v>111.41641537891699</v>
      </c>
      <c r="AJ111" s="737">
        <v>123.790261179396</v>
      </c>
    </row>
    <row r="112" spans="1:36" ht="12.75" customHeight="1" x14ac:dyDescent="0.2">
      <c r="A112" s="571" t="s">
        <v>768</v>
      </c>
      <c r="B112" s="551" t="s">
        <v>188</v>
      </c>
      <c r="C112" s="552" t="s">
        <v>36</v>
      </c>
      <c r="D112" s="553" t="s">
        <v>769</v>
      </c>
      <c r="E112" s="709" t="s">
        <v>1932</v>
      </c>
      <c r="F112" s="715">
        <v>2.1006999999999599E-2</v>
      </c>
      <c r="G112" s="1039">
        <v>1.17890000000001E-2</v>
      </c>
      <c r="H112" s="1039">
        <v>8.2950000000000298E-3</v>
      </c>
      <c r="I112" s="716">
        <v>1.43999999999997</v>
      </c>
      <c r="J112" s="715">
        <v>6.25000000000005E-4</v>
      </c>
      <c r="K112" s="1039">
        <v>2.4239999999999999E-3</v>
      </c>
      <c r="L112" s="1039">
        <v>2.6840000000000102E-3</v>
      </c>
      <c r="M112" s="716">
        <v>6.9999999999999604E-2</v>
      </c>
      <c r="N112" s="715">
        <v>0.66424699999999304</v>
      </c>
      <c r="O112" s="1039">
        <v>0.52768200000000898</v>
      </c>
      <c r="P112" s="1039">
        <v>0.54446700000000603</v>
      </c>
      <c r="Q112" s="716">
        <v>0.13999999999999899</v>
      </c>
      <c r="R112" s="718">
        <v>4.2500000000000101E-4</v>
      </c>
      <c r="S112" s="1038">
        <v>1.4750000000000199E-3</v>
      </c>
      <c r="T112" s="1038">
        <v>1.4999999999999801E-3</v>
      </c>
      <c r="U112" s="719">
        <v>9.9999999999998701E-4</v>
      </c>
      <c r="V112" s="722">
        <v>1.84999999999996E-3</v>
      </c>
      <c r="W112" s="1036">
        <v>1.9500000000000101E-3</v>
      </c>
      <c r="X112" s="1036">
        <v>2E-3</v>
      </c>
      <c r="Y112" s="723">
        <v>1.9999999999999701E-3</v>
      </c>
      <c r="Z112" s="722">
        <v>9.3660000000000999E-3</v>
      </c>
      <c r="AA112" s="1036">
        <v>3.7470000000000801E-3</v>
      </c>
      <c r="AB112" s="1036">
        <v>4.0000000000000096E-3</v>
      </c>
      <c r="AC112" s="723">
        <v>1.0124999999999801E-2</v>
      </c>
      <c r="AD112" s="722">
        <v>4.6299999999999803E-4</v>
      </c>
      <c r="AE112" s="1036">
        <v>4.87000000000001E-4</v>
      </c>
      <c r="AF112" s="1036">
        <v>5.0000000000000196E-4</v>
      </c>
      <c r="AG112" s="723">
        <v>4.9999999999999296E-4</v>
      </c>
      <c r="AH112" s="736">
        <v>174.52697027141201</v>
      </c>
      <c r="AI112" s="1035">
        <v>145.388441108287</v>
      </c>
      <c r="AJ112" s="737">
        <v>161.12213391261099</v>
      </c>
    </row>
    <row r="113" spans="1:36" ht="12.75" customHeight="1" x14ac:dyDescent="0.2">
      <c r="A113" s="571" t="s">
        <v>795</v>
      </c>
      <c r="B113" s="551" t="s">
        <v>188</v>
      </c>
      <c r="C113" s="552" t="s">
        <v>36</v>
      </c>
      <c r="D113" s="553" t="s">
        <v>796</v>
      </c>
      <c r="E113" s="709" t="s">
        <v>1932</v>
      </c>
      <c r="F113" s="715">
        <v>4.4399999999999898E-2</v>
      </c>
      <c r="G113" s="1039">
        <v>4.00000000000005E-2</v>
      </c>
      <c r="H113" s="1039">
        <v>3.7000000000000297E-2</v>
      </c>
      <c r="I113" s="716">
        <v>1.43999999999999</v>
      </c>
      <c r="J113" s="715">
        <v>0.15974999999999701</v>
      </c>
      <c r="K113" s="1039">
        <v>7.9250000000000598E-2</v>
      </c>
      <c r="L113" s="1039">
        <v>0.155999999999997</v>
      </c>
      <c r="M113" s="716">
        <v>6.9999999999998896E-2</v>
      </c>
      <c r="N113" s="715">
        <v>1.5858599999999701</v>
      </c>
      <c r="O113" s="1039">
        <v>1.2854100000000199</v>
      </c>
      <c r="P113" s="1039">
        <v>1.33328000000003</v>
      </c>
      <c r="Q113" s="716">
        <v>0.13999999999999699</v>
      </c>
      <c r="R113" s="718">
        <v>4.2500000000000301E-4</v>
      </c>
      <c r="S113" s="1038">
        <v>1.475E-3</v>
      </c>
      <c r="T113" s="1038">
        <v>1.4999999999999801E-3</v>
      </c>
      <c r="U113" s="719">
        <v>9.9999999999998701E-4</v>
      </c>
      <c r="V113" s="722">
        <v>1.8499999999999799E-3</v>
      </c>
      <c r="W113" s="1036">
        <v>1.9500000000000301E-3</v>
      </c>
      <c r="X113" s="1036">
        <v>1.9999999999999901E-3</v>
      </c>
      <c r="Y113" s="723">
        <v>1.9999999999999701E-3</v>
      </c>
      <c r="Z113" s="722">
        <v>9.3659999999999195E-3</v>
      </c>
      <c r="AA113" s="1036">
        <v>3.74699999999997E-3</v>
      </c>
      <c r="AB113" s="1036">
        <v>3.9999999999999897E-3</v>
      </c>
      <c r="AC113" s="723">
        <v>1.0124999999999801E-2</v>
      </c>
      <c r="AD113" s="722">
        <v>4.6299999999999201E-4</v>
      </c>
      <c r="AE113" s="1036">
        <v>4.87000000000012E-4</v>
      </c>
      <c r="AF113" s="1036">
        <v>4.9999999999999903E-4</v>
      </c>
      <c r="AG113" s="723">
        <v>4.9999999999999296E-4</v>
      </c>
      <c r="AH113" s="736">
        <v>260.56540472295001</v>
      </c>
      <c r="AI113" s="1035">
        <v>216.98748186335101</v>
      </c>
      <c r="AJ113" s="737">
        <v>240.401884340583</v>
      </c>
    </row>
    <row r="114" spans="1:36" ht="12.75" customHeight="1" x14ac:dyDescent="0.2">
      <c r="A114" s="571" t="s">
        <v>967</v>
      </c>
      <c r="B114" s="551" t="s">
        <v>188</v>
      </c>
      <c r="C114" s="552" t="s">
        <v>36</v>
      </c>
      <c r="D114" s="553" t="s">
        <v>711</v>
      </c>
      <c r="E114" s="709" t="s">
        <v>1451</v>
      </c>
      <c r="F114" s="715">
        <v>2.7650399999999999</v>
      </c>
      <c r="G114" s="1039">
        <v>1.31855999999999</v>
      </c>
      <c r="H114" s="1039">
        <v>1.14069</v>
      </c>
      <c r="I114" s="716">
        <v>2.9892349999999999</v>
      </c>
      <c r="J114" s="715">
        <v>1.4922</v>
      </c>
      <c r="K114" s="1039">
        <v>0.92273000000000005</v>
      </c>
      <c r="L114" s="1039">
        <v>1.0039400000000001</v>
      </c>
      <c r="M114" s="716">
        <v>1.6131899999999899</v>
      </c>
      <c r="N114" s="715">
        <v>1.8448199999999899</v>
      </c>
      <c r="O114" s="1039">
        <v>1.7694099999999999</v>
      </c>
      <c r="P114" s="1039">
        <v>1.1027499999999899</v>
      </c>
      <c r="Q114" s="716">
        <v>1.994402</v>
      </c>
      <c r="R114" s="718">
        <v>2.1945299999999901</v>
      </c>
      <c r="S114" s="1038">
        <v>1.08379</v>
      </c>
      <c r="T114" s="1038">
        <v>0.39276100000000003</v>
      </c>
      <c r="U114" s="719">
        <v>2.3724699999999901</v>
      </c>
      <c r="V114" s="722">
        <v>9.2500000000000004E-4</v>
      </c>
      <c r="W114" s="1036">
        <v>9.7499999999999898E-4</v>
      </c>
      <c r="X114" s="1036">
        <v>1E-3</v>
      </c>
      <c r="Y114" s="723">
        <v>1E-3</v>
      </c>
      <c r="Z114" s="722">
        <v>0</v>
      </c>
      <c r="AA114" s="1036">
        <v>0</v>
      </c>
      <c r="AB114" s="1036">
        <v>0</v>
      </c>
      <c r="AC114" s="723">
        <v>0</v>
      </c>
      <c r="AD114" s="722">
        <v>1.1566399999999999</v>
      </c>
      <c r="AE114" s="1036">
        <v>0.57929900000000001</v>
      </c>
      <c r="AF114" s="1036">
        <v>0.21227299999999899</v>
      </c>
      <c r="AG114" s="723">
        <v>1.9762999999999999</v>
      </c>
      <c r="AH114" s="736">
        <v>270.37719739317401</v>
      </c>
      <c r="AI114" s="1035">
        <v>224.95694265921401</v>
      </c>
      <c r="AJ114" s="737">
        <v>249.02480433438799</v>
      </c>
    </row>
    <row r="115" spans="1:36" ht="12.75" customHeight="1" x14ac:dyDescent="0.2">
      <c r="A115" s="571" t="s">
        <v>968</v>
      </c>
      <c r="B115" s="551" t="s">
        <v>188</v>
      </c>
      <c r="C115" s="552" t="s">
        <v>36</v>
      </c>
      <c r="D115" s="553" t="s">
        <v>711</v>
      </c>
      <c r="E115" s="709" t="s">
        <v>1451</v>
      </c>
      <c r="F115" s="715">
        <v>3.37949999999999</v>
      </c>
      <c r="G115" s="1039">
        <v>1.65028</v>
      </c>
      <c r="H115" s="1039">
        <v>1.15627999999999</v>
      </c>
      <c r="I115" s="716">
        <v>3.6535090000000001</v>
      </c>
      <c r="J115" s="715">
        <v>1.8165899999999899</v>
      </c>
      <c r="K115" s="1039">
        <v>1.15473</v>
      </c>
      <c r="L115" s="1039">
        <v>1.0187999999999999</v>
      </c>
      <c r="M115" s="716">
        <v>1.963884</v>
      </c>
      <c r="N115" s="715">
        <v>2.2979399999999899</v>
      </c>
      <c r="O115" s="1039">
        <v>2.2119900000000001</v>
      </c>
      <c r="P115" s="1039">
        <v>1.1110500000000001</v>
      </c>
      <c r="Q115" s="716">
        <v>2.4842559999999998</v>
      </c>
      <c r="R115" s="718">
        <v>2.1945299999999901</v>
      </c>
      <c r="S115" s="1038">
        <v>1.08379</v>
      </c>
      <c r="T115" s="1038">
        <v>0.39419300000000002</v>
      </c>
      <c r="U115" s="719">
        <v>2.3724699999999999</v>
      </c>
      <c r="V115" s="722">
        <v>9.2499999999999896E-4</v>
      </c>
      <c r="W115" s="1036">
        <v>9.7499999999999996E-4</v>
      </c>
      <c r="X115" s="1036">
        <v>1E-3</v>
      </c>
      <c r="Y115" s="723">
        <v>1E-3</v>
      </c>
      <c r="Z115" s="722">
        <v>0</v>
      </c>
      <c r="AA115" s="1036">
        <v>0</v>
      </c>
      <c r="AB115" s="1036">
        <v>0</v>
      </c>
      <c r="AC115" s="723">
        <v>0</v>
      </c>
      <c r="AD115" s="722">
        <v>1.1560899999999901</v>
      </c>
      <c r="AE115" s="1036">
        <v>0.57911800000000102</v>
      </c>
      <c r="AF115" s="1036">
        <v>0.21324499999999999</v>
      </c>
      <c r="AG115" s="723">
        <v>1.9835799999999999</v>
      </c>
      <c r="AH115" s="736">
        <v>368.23482820480803</v>
      </c>
      <c r="AI115" s="1035">
        <v>306.60647736067699</v>
      </c>
      <c r="AJ115" s="737">
        <v>341.25031303402102</v>
      </c>
    </row>
    <row r="116" spans="1:36" ht="12.75" customHeight="1" x14ac:dyDescent="0.2">
      <c r="A116" s="571" t="s">
        <v>969</v>
      </c>
      <c r="B116" s="551" t="s">
        <v>188</v>
      </c>
      <c r="C116" s="552" t="s">
        <v>710</v>
      </c>
      <c r="D116" s="553" t="s">
        <v>103</v>
      </c>
      <c r="E116" s="709" t="s">
        <v>152</v>
      </c>
      <c r="F116" s="715">
        <v>0</v>
      </c>
      <c r="G116" s="1039">
        <v>0</v>
      </c>
      <c r="H116" s="1039">
        <v>0</v>
      </c>
      <c r="I116" s="716">
        <v>0</v>
      </c>
      <c r="J116" s="715">
        <v>0</v>
      </c>
      <c r="K116" s="1039">
        <v>0</v>
      </c>
      <c r="L116" s="1039">
        <v>0</v>
      </c>
      <c r="M116" s="716">
        <v>0</v>
      </c>
      <c r="N116" s="715">
        <v>0</v>
      </c>
      <c r="O116" s="1039">
        <v>0</v>
      </c>
      <c r="P116" s="1039">
        <v>0</v>
      </c>
      <c r="Q116" s="716">
        <v>0</v>
      </c>
      <c r="R116" s="718">
        <v>0</v>
      </c>
      <c r="S116" s="1038">
        <v>0</v>
      </c>
      <c r="T116" s="1038">
        <v>0</v>
      </c>
      <c r="U116" s="719">
        <v>0</v>
      </c>
      <c r="V116" s="722">
        <v>0</v>
      </c>
      <c r="W116" s="1036">
        <v>0</v>
      </c>
      <c r="X116" s="1036">
        <v>0</v>
      </c>
      <c r="Y116" s="723">
        <v>0</v>
      </c>
      <c r="Z116" s="722">
        <v>0</v>
      </c>
      <c r="AA116" s="1036">
        <v>0</v>
      </c>
      <c r="AB116" s="1036">
        <v>0</v>
      </c>
      <c r="AC116" s="723">
        <v>0</v>
      </c>
      <c r="AD116" s="722">
        <v>0</v>
      </c>
      <c r="AE116" s="1036">
        <v>0</v>
      </c>
      <c r="AF116" s="1036">
        <v>0</v>
      </c>
      <c r="AG116" s="723">
        <v>0</v>
      </c>
      <c r="AH116" s="736">
        <v>0</v>
      </c>
      <c r="AI116" s="1035">
        <v>0</v>
      </c>
      <c r="AJ116" s="737">
        <v>0</v>
      </c>
    </row>
    <row r="117" spans="1:36" ht="12.75" customHeight="1" x14ac:dyDescent="0.2">
      <c r="A117" s="571" t="s">
        <v>1571</v>
      </c>
      <c r="B117" s="551" t="s">
        <v>188</v>
      </c>
      <c r="C117" s="552" t="s">
        <v>896</v>
      </c>
      <c r="D117" s="553" t="s">
        <v>103</v>
      </c>
      <c r="E117" s="709" t="s">
        <v>152</v>
      </c>
      <c r="F117" s="715">
        <v>0</v>
      </c>
      <c r="G117" s="1039">
        <v>0</v>
      </c>
      <c r="H117" s="1039">
        <v>0</v>
      </c>
      <c r="I117" s="716">
        <v>0</v>
      </c>
      <c r="J117" s="715">
        <v>0</v>
      </c>
      <c r="K117" s="1039">
        <v>0</v>
      </c>
      <c r="L117" s="1039">
        <v>0</v>
      </c>
      <c r="M117" s="716">
        <v>0</v>
      </c>
      <c r="N117" s="715">
        <v>0</v>
      </c>
      <c r="O117" s="1039">
        <v>0</v>
      </c>
      <c r="P117" s="1039">
        <v>0</v>
      </c>
      <c r="Q117" s="716">
        <v>0</v>
      </c>
      <c r="R117" s="718">
        <v>0</v>
      </c>
      <c r="S117" s="1038">
        <v>0</v>
      </c>
      <c r="T117" s="1038">
        <v>0</v>
      </c>
      <c r="U117" s="719">
        <v>0</v>
      </c>
      <c r="V117" s="722">
        <v>0</v>
      </c>
      <c r="W117" s="1036">
        <v>0</v>
      </c>
      <c r="X117" s="1036">
        <v>0</v>
      </c>
      <c r="Y117" s="723">
        <v>0</v>
      </c>
      <c r="Z117" s="722">
        <v>0</v>
      </c>
      <c r="AA117" s="1036">
        <v>0</v>
      </c>
      <c r="AB117" s="1036">
        <v>0</v>
      </c>
      <c r="AC117" s="723">
        <v>0</v>
      </c>
      <c r="AD117" s="722">
        <v>0</v>
      </c>
      <c r="AE117" s="1036">
        <v>0</v>
      </c>
      <c r="AF117" s="1036">
        <v>0</v>
      </c>
      <c r="AG117" s="723">
        <v>0</v>
      </c>
      <c r="AH117" s="736">
        <v>0</v>
      </c>
      <c r="AI117" s="1035">
        <v>0</v>
      </c>
      <c r="AJ117" s="737">
        <v>0</v>
      </c>
    </row>
    <row r="118" spans="1:36" ht="12.75" customHeight="1" x14ac:dyDescent="0.2">
      <c r="A118" s="571" t="s">
        <v>803</v>
      </c>
      <c r="B118" s="551" t="s">
        <v>188</v>
      </c>
      <c r="C118" s="552" t="s">
        <v>14</v>
      </c>
      <c r="D118" s="553" t="s">
        <v>711</v>
      </c>
      <c r="E118" s="709" t="s">
        <v>1930</v>
      </c>
      <c r="F118" s="715">
        <v>3.4766499999999998</v>
      </c>
      <c r="G118" s="1039">
        <v>2.0056499999999899</v>
      </c>
      <c r="H118" s="1039">
        <v>1.8195600000000001</v>
      </c>
      <c r="I118" s="716">
        <v>41.232205999999998</v>
      </c>
      <c r="J118" s="715">
        <v>0.86950899999999998</v>
      </c>
      <c r="K118" s="1039">
        <v>1.45871999999999</v>
      </c>
      <c r="L118" s="1039">
        <v>1.4476100000000001</v>
      </c>
      <c r="M118" s="716">
        <v>24.559723000000002</v>
      </c>
      <c r="N118" s="715">
        <v>2.72851</v>
      </c>
      <c r="O118" s="1039">
        <v>2.9365199999999998</v>
      </c>
      <c r="P118" s="1039">
        <v>2.2883900000000001</v>
      </c>
      <c r="Q118" s="716">
        <v>2.9410660000000002</v>
      </c>
      <c r="R118" s="718">
        <v>1.5724999999999999E-2</v>
      </c>
      <c r="S118" s="1038">
        <v>9.4520000000000003E-3</v>
      </c>
      <c r="T118" s="1038">
        <v>1.3792999999999901E-2</v>
      </c>
      <c r="U118" s="719">
        <v>1.7000000000000001E-2</v>
      </c>
      <c r="V118" s="722">
        <v>1.8500000000000001E-3</v>
      </c>
      <c r="W118" s="1036">
        <v>1.9499999999999899E-3</v>
      </c>
      <c r="X118" s="1036">
        <v>2E-3</v>
      </c>
      <c r="Y118" s="723">
        <v>2E-3</v>
      </c>
      <c r="Z118" s="722">
        <v>0</v>
      </c>
      <c r="AA118" s="1036">
        <v>0</v>
      </c>
      <c r="AB118" s="1036">
        <v>0</v>
      </c>
      <c r="AC118" s="723">
        <v>0</v>
      </c>
      <c r="AD118" s="722">
        <v>3.6749999999999999E-3</v>
      </c>
      <c r="AE118" s="1036">
        <v>2.27699999999999E-3</v>
      </c>
      <c r="AF118" s="1036">
        <v>3.2620000000000001E-3</v>
      </c>
      <c r="AG118" s="723">
        <v>7.6679999999999899E-3</v>
      </c>
      <c r="AH118" s="736">
        <v>291.86607498455697</v>
      </c>
      <c r="AI118" s="1035">
        <v>245.168627252551</v>
      </c>
      <c r="AJ118" s="737">
        <v>272.53505971055603</v>
      </c>
    </row>
    <row r="119" spans="1:36" ht="12.75" customHeight="1" x14ac:dyDescent="0.2">
      <c r="A119" s="571" t="s">
        <v>804</v>
      </c>
      <c r="B119" s="551" t="s">
        <v>188</v>
      </c>
      <c r="C119" s="552" t="s">
        <v>14</v>
      </c>
      <c r="D119" s="553" t="s">
        <v>711</v>
      </c>
      <c r="E119" s="709" t="s">
        <v>1929</v>
      </c>
      <c r="F119" s="715">
        <v>3.4766499999999998</v>
      </c>
      <c r="G119" s="1039">
        <v>2.0056500000000002</v>
      </c>
      <c r="H119" s="1039">
        <v>1.8195599999999901</v>
      </c>
      <c r="I119" s="716">
        <v>41.232205999999998</v>
      </c>
      <c r="J119" s="715">
        <v>0.86950899999999998</v>
      </c>
      <c r="K119" s="1039">
        <v>1.45872</v>
      </c>
      <c r="L119" s="1039">
        <v>1.4476100000000001</v>
      </c>
      <c r="M119" s="716">
        <v>24.559722000000001</v>
      </c>
      <c r="N119" s="715">
        <v>2.72851</v>
      </c>
      <c r="O119" s="1039">
        <v>2.9365199999999998</v>
      </c>
      <c r="P119" s="1039">
        <v>2.2883899999999899</v>
      </c>
      <c r="Q119" s="716">
        <v>2.941065</v>
      </c>
      <c r="R119" s="718">
        <v>1.5724999999999999E-2</v>
      </c>
      <c r="S119" s="1038">
        <v>9.4520000000000003E-3</v>
      </c>
      <c r="T119" s="1038">
        <v>1.3792999999999901E-2</v>
      </c>
      <c r="U119" s="719">
        <v>1.7000000000000001E-2</v>
      </c>
      <c r="V119" s="722">
        <v>1.8500000000000001E-3</v>
      </c>
      <c r="W119" s="1036">
        <v>1.9499999999999999E-3</v>
      </c>
      <c r="X119" s="1036">
        <v>1.9999999999999901E-3</v>
      </c>
      <c r="Y119" s="723">
        <v>2E-3</v>
      </c>
      <c r="Z119" s="722">
        <v>0</v>
      </c>
      <c r="AA119" s="1036">
        <v>0</v>
      </c>
      <c r="AB119" s="1036">
        <v>0</v>
      </c>
      <c r="AC119" s="723">
        <v>0</v>
      </c>
      <c r="AD119" s="722">
        <v>3.6749999999999999E-3</v>
      </c>
      <c r="AE119" s="1036">
        <v>2.2769999999999999E-3</v>
      </c>
      <c r="AF119" s="1036">
        <v>3.2619999999999902E-3</v>
      </c>
      <c r="AG119" s="723">
        <v>7.6680000000000003E-3</v>
      </c>
      <c r="AH119" s="736">
        <v>276.36178391334897</v>
      </c>
      <c r="AI119" s="1035">
        <v>229.72764693440701</v>
      </c>
      <c r="AJ119" s="737">
        <v>254.18095466889699</v>
      </c>
    </row>
    <row r="120" spans="1:36" ht="12.75" customHeight="1" x14ac:dyDescent="0.2">
      <c r="A120" s="571" t="s">
        <v>805</v>
      </c>
      <c r="B120" s="551" t="s">
        <v>188</v>
      </c>
      <c r="C120" s="552" t="s">
        <v>14</v>
      </c>
      <c r="D120" s="553" t="s">
        <v>711</v>
      </c>
      <c r="E120" s="709" t="s">
        <v>1928</v>
      </c>
      <c r="F120" s="715">
        <v>3.47664999999999</v>
      </c>
      <c r="G120" s="1039">
        <v>2.0056499999999899</v>
      </c>
      <c r="H120" s="1039">
        <v>1.8195600000000001</v>
      </c>
      <c r="I120" s="716">
        <v>41.232205999999998</v>
      </c>
      <c r="J120" s="715">
        <v>0.86950899999999998</v>
      </c>
      <c r="K120" s="1039">
        <v>1.45872</v>
      </c>
      <c r="L120" s="1039">
        <v>1.4476100000000001</v>
      </c>
      <c r="M120" s="716">
        <v>24.559719999999999</v>
      </c>
      <c r="N120" s="715">
        <v>2.72851</v>
      </c>
      <c r="O120" s="1039">
        <v>2.93651999999999</v>
      </c>
      <c r="P120" s="1039">
        <v>2.2883899999999899</v>
      </c>
      <c r="Q120" s="716">
        <v>2.941065</v>
      </c>
      <c r="R120" s="718">
        <v>1.5724999999999999E-2</v>
      </c>
      <c r="S120" s="1038">
        <v>9.4520000000000003E-3</v>
      </c>
      <c r="T120" s="1038">
        <v>1.3792999999999901E-2</v>
      </c>
      <c r="U120" s="719">
        <v>1.7000000000000001E-2</v>
      </c>
      <c r="V120" s="722">
        <v>1.8500000000000001E-3</v>
      </c>
      <c r="W120" s="1036">
        <v>1.9499999999999899E-3</v>
      </c>
      <c r="X120" s="1036">
        <v>1.9999999999999901E-3</v>
      </c>
      <c r="Y120" s="723">
        <v>2E-3</v>
      </c>
      <c r="Z120" s="722">
        <v>0</v>
      </c>
      <c r="AA120" s="1036">
        <v>0</v>
      </c>
      <c r="AB120" s="1036">
        <v>0</v>
      </c>
      <c r="AC120" s="723">
        <v>0</v>
      </c>
      <c r="AD120" s="722">
        <v>3.6749999999999999E-3</v>
      </c>
      <c r="AE120" s="1036">
        <v>2.2769999999999999E-3</v>
      </c>
      <c r="AF120" s="1036">
        <v>3.2619999999999902E-3</v>
      </c>
      <c r="AG120" s="723">
        <v>7.6680000000000003E-3</v>
      </c>
      <c r="AH120" s="736">
        <v>247.35502621095901</v>
      </c>
      <c r="AI120" s="1035">
        <v>205.99362044111899</v>
      </c>
      <c r="AJ120" s="737">
        <v>228.14470252540301</v>
      </c>
    </row>
    <row r="121" spans="1:36" ht="12.75" customHeight="1" x14ac:dyDescent="0.2">
      <c r="A121" s="571" t="s">
        <v>806</v>
      </c>
      <c r="B121" s="551" t="s">
        <v>188</v>
      </c>
      <c r="C121" s="552" t="s">
        <v>14</v>
      </c>
      <c r="D121" s="553" t="s">
        <v>711</v>
      </c>
      <c r="E121" s="709" t="s">
        <v>1927</v>
      </c>
      <c r="F121" s="715">
        <v>3.4766499999999998</v>
      </c>
      <c r="G121" s="1039">
        <v>2.0056500000000002</v>
      </c>
      <c r="H121" s="1039">
        <v>1.8195600000000001</v>
      </c>
      <c r="I121" s="716">
        <v>41.232204999999901</v>
      </c>
      <c r="J121" s="715">
        <v>0.86950899999999998</v>
      </c>
      <c r="K121" s="1039">
        <v>1.45872</v>
      </c>
      <c r="L121" s="1039">
        <v>1.4476099999999901</v>
      </c>
      <c r="M121" s="716">
        <v>24.559723000000002</v>
      </c>
      <c r="N121" s="715">
        <v>2.72851</v>
      </c>
      <c r="O121" s="1039">
        <v>2.9365199999999998</v>
      </c>
      <c r="P121" s="1039">
        <v>2.2883900000000001</v>
      </c>
      <c r="Q121" s="716">
        <v>2.941065</v>
      </c>
      <c r="R121" s="718">
        <v>1.5724999999999999E-2</v>
      </c>
      <c r="S121" s="1038">
        <v>9.4520000000000003E-3</v>
      </c>
      <c r="T121" s="1038">
        <v>1.3792999999999901E-2</v>
      </c>
      <c r="U121" s="719">
        <v>1.7000000000000001E-2</v>
      </c>
      <c r="V121" s="722">
        <v>1.8500000000000001E-3</v>
      </c>
      <c r="W121" s="1036">
        <v>1.9499999999999999E-3</v>
      </c>
      <c r="X121" s="1036">
        <v>1.9999999999999901E-3</v>
      </c>
      <c r="Y121" s="723">
        <v>2E-3</v>
      </c>
      <c r="Z121" s="722">
        <v>0</v>
      </c>
      <c r="AA121" s="1036">
        <v>0</v>
      </c>
      <c r="AB121" s="1036">
        <v>0</v>
      </c>
      <c r="AC121" s="723">
        <v>0</v>
      </c>
      <c r="AD121" s="722">
        <v>3.6749999999999999E-3</v>
      </c>
      <c r="AE121" s="1036">
        <v>2.27699999999999E-3</v>
      </c>
      <c r="AF121" s="1036">
        <v>3.2619999999999902E-3</v>
      </c>
      <c r="AG121" s="723">
        <v>7.6680000000000003E-3</v>
      </c>
      <c r="AH121" s="736">
        <v>270.48708069617402</v>
      </c>
      <c r="AI121" s="1035">
        <v>226.080173070065</v>
      </c>
      <c r="AJ121" s="737">
        <v>250.856785780531</v>
      </c>
    </row>
    <row r="122" spans="1:36" ht="12.75" customHeight="1" x14ac:dyDescent="0.2">
      <c r="A122" s="571" t="s">
        <v>807</v>
      </c>
      <c r="B122" s="551" t="s">
        <v>188</v>
      </c>
      <c r="C122" s="552" t="s">
        <v>14</v>
      </c>
      <c r="D122" s="553" t="s">
        <v>711</v>
      </c>
      <c r="E122" s="709" t="s">
        <v>1926</v>
      </c>
      <c r="F122" s="715">
        <v>3.4026800000000001</v>
      </c>
      <c r="G122" s="1039">
        <v>1.8955599999999999</v>
      </c>
      <c r="H122" s="1039">
        <v>1.7125300000000001</v>
      </c>
      <c r="I122" s="716">
        <v>40.354923999999997</v>
      </c>
      <c r="J122" s="715">
        <v>0.81572500000000003</v>
      </c>
      <c r="K122" s="1039">
        <v>1.37788</v>
      </c>
      <c r="L122" s="1039">
        <v>1.3611800000000001</v>
      </c>
      <c r="M122" s="716">
        <v>23.040562999999999</v>
      </c>
      <c r="N122" s="715">
        <v>2.6250599999999999</v>
      </c>
      <c r="O122" s="1039">
        <v>2.8204899999999902</v>
      </c>
      <c r="P122" s="1039">
        <v>2.1980599999999999</v>
      </c>
      <c r="Q122" s="716">
        <v>2.8295560000000002</v>
      </c>
      <c r="R122" s="718">
        <v>1.5724999999999999E-2</v>
      </c>
      <c r="S122" s="1038">
        <v>9.4519999999999899E-3</v>
      </c>
      <c r="T122" s="1038">
        <v>1.3793E-2</v>
      </c>
      <c r="U122" s="719">
        <v>1.7000000000000001E-2</v>
      </c>
      <c r="V122" s="722">
        <v>1.8500000000000001E-3</v>
      </c>
      <c r="W122" s="1036">
        <v>1.9499999999999999E-3</v>
      </c>
      <c r="X122" s="1036">
        <v>2E-3</v>
      </c>
      <c r="Y122" s="723">
        <v>1.9999999999999901E-3</v>
      </c>
      <c r="Z122" s="722">
        <v>0</v>
      </c>
      <c r="AA122" s="1036">
        <v>0</v>
      </c>
      <c r="AB122" s="1036">
        <v>0</v>
      </c>
      <c r="AC122" s="723">
        <v>0</v>
      </c>
      <c r="AD122" s="722">
        <v>3.6749999999999999E-3</v>
      </c>
      <c r="AE122" s="1036">
        <v>2.27699999999999E-3</v>
      </c>
      <c r="AF122" s="1036">
        <v>3.2620000000000001E-3</v>
      </c>
      <c r="AG122" s="723">
        <v>7.6679999999999899E-3</v>
      </c>
      <c r="AH122" s="736">
        <v>315.32784810707301</v>
      </c>
      <c r="AI122" s="1035">
        <v>261.05776486738398</v>
      </c>
      <c r="AJ122" s="737">
        <v>288.29158218961402</v>
      </c>
    </row>
    <row r="123" spans="1:36" ht="12.75" customHeight="1" x14ac:dyDescent="0.2">
      <c r="A123" s="571" t="s">
        <v>808</v>
      </c>
      <c r="B123" s="551" t="s">
        <v>188</v>
      </c>
      <c r="C123" s="552" t="s">
        <v>14</v>
      </c>
      <c r="D123" s="553" t="s">
        <v>711</v>
      </c>
      <c r="E123" s="709" t="s">
        <v>1925</v>
      </c>
      <c r="F123" s="715">
        <v>3.4026800000000001</v>
      </c>
      <c r="G123" s="1039">
        <v>1.8955599999999999</v>
      </c>
      <c r="H123" s="1039">
        <v>1.7125299999999899</v>
      </c>
      <c r="I123" s="716">
        <v>40.354925000000001</v>
      </c>
      <c r="J123" s="715">
        <v>0.81572500000000003</v>
      </c>
      <c r="K123" s="1039">
        <v>1.37788</v>
      </c>
      <c r="L123" s="1039">
        <v>1.3611799999999901</v>
      </c>
      <c r="M123" s="716">
        <v>23.040562000000001</v>
      </c>
      <c r="N123" s="715">
        <v>2.6250599999999999</v>
      </c>
      <c r="O123" s="1039">
        <v>2.8204899999999999</v>
      </c>
      <c r="P123" s="1039">
        <v>2.1980599999999901</v>
      </c>
      <c r="Q123" s="716">
        <v>2.8295560000000002</v>
      </c>
      <c r="R123" s="718">
        <v>1.5724999999999999E-2</v>
      </c>
      <c r="S123" s="1038">
        <v>9.4520000000000003E-3</v>
      </c>
      <c r="T123" s="1038">
        <v>1.3792999999999901E-2</v>
      </c>
      <c r="U123" s="719">
        <v>1.7000000000000001E-2</v>
      </c>
      <c r="V123" s="722">
        <v>1.8500000000000001E-3</v>
      </c>
      <c r="W123" s="1036">
        <v>1.9499999999999899E-3</v>
      </c>
      <c r="X123" s="1036">
        <v>1.9999999999999901E-3</v>
      </c>
      <c r="Y123" s="723">
        <v>1.9999999999999901E-3</v>
      </c>
      <c r="Z123" s="722">
        <v>0</v>
      </c>
      <c r="AA123" s="1036">
        <v>0</v>
      </c>
      <c r="AB123" s="1036">
        <v>0</v>
      </c>
      <c r="AC123" s="723">
        <v>0</v>
      </c>
      <c r="AD123" s="722">
        <v>3.6749999999999999E-3</v>
      </c>
      <c r="AE123" s="1036">
        <v>2.2769999999999999E-3</v>
      </c>
      <c r="AF123" s="1036">
        <v>3.2619999999999902E-3</v>
      </c>
      <c r="AG123" s="723">
        <v>7.6679999999999899E-3</v>
      </c>
      <c r="AH123" s="736">
        <v>317.58543948639402</v>
      </c>
      <c r="AI123" s="1035">
        <v>269.83659548192998</v>
      </c>
      <c r="AJ123" s="737">
        <v>301.26301433830599</v>
      </c>
    </row>
    <row r="124" spans="1:36" ht="12.75" customHeight="1" x14ac:dyDescent="0.2">
      <c r="A124" s="571" t="s">
        <v>809</v>
      </c>
      <c r="B124" s="551" t="s">
        <v>188</v>
      </c>
      <c r="C124" s="552" t="s">
        <v>14</v>
      </c>
      <c r="D124" s="553" t="s">
        <v>711</v>
      </c>
      <c r="E124" s="709" t="s">
        <v>1924</v>
      </c>
      <c r="F124" s="715">
        <v>3.4026800000000001</v>
      </c>
      <c r="G124" s="1039">
        <v>1.8955599999999999</v>
      </c>
      <c r="H124" s="1039">
        <v>1.7125299999999899</v>
      </c>
      <c r="I124" s="716">
        <v>40.354925000000001</v>
      </c>
      <c r="J124" s="715">
        <v>0.81572499999999903</v>
      </c>
      <c r="K124" s="1039">
        <v>1.37787999999999</v>
      </c>
      <c r="L124" s="1039">
        <v>1.3611799999999901</v>
      </c>
      <c r="M124" s="716">
        <v>23.040565000000001</v>
      </c>
      <c r="N124" s="715">
        <v>2.6250599999999999</v>
      </c>
      <c r="O124" s="1039">
        <v>2.8204899999999999</v>
      </c>
      <c r="P124" s="1039">
        <v>2.1980599999999901</v>
      </c>
      <c r="Q124" s="716">
        <v>2.8295560000000002</v>
      </c>
      <c r="R124" s="718">
        <v>1.5724999999999999E-2</v>
      </c>
      <c r="S124" s="1038">
        <v>9.4520000000000003E-3</v>
      </c>
      <c r="T124" s="1038">
        <v>1.3793E-2</v>
      </c>
      <c r="U124" s="719">
        <v>1.7000000000000001E-2</v>
      </c>
      <c r="V124" s="722">
        <v>1.8499999999999901E-3</v>
      </c>
      <c r="W124" s="1036">
        <v>1.9499999999999999E-3</v>
      </c>
      <c r="X124" s="1036">
        <v>2E-3</v>
      </c>
      <c r="Y124" s="723">
        <v>2E-3</v>
      </c>
      <c r="Z124" s="722">
        <v>0</v>
      </c>
      <c r="AA124" s="1036">
        <v>0</v>
      </c>
      <c r="AB124" s="1036">
        <v>0</v>
      </c>
      <c r="AC124" s="723">
        <v>0</v>
      </c>
      <c r="AD124" s="722">
        <v>3.6749999999999999E-3</v>
      </c>
      <c r="AE124" s="1036">
        <v>2.2769999999999999E-3</v>
      </c>
      <c r="AF124" s="1036">
        <v>3.2620000000000001E-3</v>
      </c>
      <c r="AG124" s="723">
        <v>7.6680000000000003E-3</v>
      </c>
      <c r="AH124" s="736">
        <v>277.203028912815</v>
      </c>
      <c r="AI124" s="1035">
        <v>232.902103361071</v>
      </c>
      <c r="AJ124" s="737">
        <v>258.96317927285099</v>
      </c>
    </row>
    <row r="125" spans="1:36" ht="12.75" customHeight="1" x14ac:dyDescent="0.2">
      <c r="A125" s="571" t="s">
        <v>810</v>
      </c>
      <c r="B125" s="551" t="s">
        <v>188</v>
      </c>
      <c r="C125" s="552" t="s">
        <v>14</v>
      </c>
      <c r="D125" s="553" t="s">
        <v>711</v>
      </c>
      <c r="E125" s="709" t="s">
        <v>1923</v>
      </c>
      <c r="F125" s="715">
        <v>3.4026799999999899</v>
      </c>
      <c r="G125" s="1039">
        <v>1.8955599999999899</v>
      </c>
      <c r="H125" s="1039">
        <v>1.7125299999999899</v>
      </c>
      <c r="I125" s="716">
        <v>40.354923999999897</v>
      </c>
      <c r="J125" s="715">
        <v>0.81572500000000003</v>
      </c>
      <c r="K125" s="1039">
        <v>1.37788</v>
      </c>
      <c r="L125" s="1039">
        <v>1.3611799999999901</v>
      </c>
      <c r="M125" s="716">
        <v>23.040565000000001</v>
      </c>
      <c r="N125" s="715">
        <v>2.6250599999999999</v>
      </c>
      <c r="O125" s="1039">
        <v>2.8204899999999902</v>
      </c>
      <c r="P125" s="1039">
        <v>2.1980599999999901</v>
      </c>
      <c r="Q125" s="716">
        <v>2.82955599999999</v>
      </c>
      <c r="R125" s="718">
        <v>1.5724999999999899E-2</v>
      </c>
      <c r="S125" s="1038">
        <v>9.4519999999999899E-3</v>
      </c>
      <c r="T125" s="1038">
        <v>1.3792999999999901E-2</v>
      </c>
      <c r="U125" s="719">
        <v>1.6999999999999901E-2</v>
      </c>
      <c r="V125" s="722">
        <v>1.8499999999999901E-3</v>
      </c>
      <c r="W125" s="1036">
        <v>1.9499999999999999E-3</v>
      </c>
      <c r="X125" s="1036">
        <v>2E-3</v>
      </c>
      <c r="Y125" s="723">
        <v>2E-3</v>
      </c>
      <c r="Z125" s="722">
        <v>0</v>
      </c>
      <c r="AA125" s="1036">
        <v>0</v>
      </c>
      <c r="AB125" s="1036">
        <v>0</v>
      </c>
      <c r="AC125" s="723">
        <v>0</v>
      </c>
      <c r="AD125" s="722">
        <v>3.6749999999999899E-3</v>
      </c>
      <c r="AE125" s="1036">
        <v>2.27699999999999E-3</v>
      </c>
      <c r="AF125" s="1036">
        <v>3.2619999999999902E-3</v>
      </c>
      <c r="AG125" s="723">
        <v>7.6679999999999899E-3</v>
      </c>
      <c r="AH125" s="736">
        <v>298.66345657819397</v>
      </c>
      <c r="AI125" s="1035">
        <v>249.652156711522</v>
      </c>
      <c r="AJ125" s="737">
        <v>276.98788606634599</v>
      </c>
    </row>
    <row r="126" spans="1:36" ht="12.75" customHeight="1" x14ac:dyDescent="0.2">
      <c r="A126" s="571" t="s">
        <v>811</v>
      </c>
      <c r="B126" s="551" t="s">
        <v>188</v>
      </c>
      <c r="C126" s="552" t="s">
        <v>14</v>
      </c>
      <c r="D126" s="553" t="s">
        <v>711</v>
      </c>
      <c r="E126" s="709" t="s">
        <v>1922</v>
      </c>
      <c r="F126" s="715">
        <v>3.4026799999999899</v>
      </c>
      <c r="G126" s="1039">
        <v>1.8955599999999999</v>
      </c>
      <c r="H126" s="1039">
        <v>1.7125300000000001</v>
      </c>
      <c r="I126" s="716">
        <v>40.354923999999897</v>
      </c>
      <c r="J126" s="715">
        <v>0.81572499999999903</v>
      </c>
      <c r="K126" s="1039">
        <v>1.37788</v>
      </c>
      <c r="L126" s="1039">
        <v>1.3611800000000001</v>
      </c>
      <c r="M126" s="716">
        <v>23.0405639999999</v>
      </c>
      <c r="N126" s="715">
        <v>2.6250599999999902</v>
      </c>
      <c r="O126" s="1039">
        <v>2.8204899999999999</v>
      </c>
      <c r="P126" s="1039">
        <v>2.1980599999999999</v>
      </c>
      <c r="Q126" s="716">
        <v>2.82955599999999</v>
      </c>
      <c r="R126" s="718">
        <v>1.5724999999999899E-2</v>
      </c>
      <c r="S126" s="1038">
        <v>9.4520000000000003E-3</v>
      </c>
      <c r="T126" s="1038">
        <v>1.3793E-2</v>
      </c>
      <c r="U126" s="719">
        <v>1.6999999999999901E-2</v>
      </c>
      <c r="V126" s="722">
        <v>1.8499999999999901E-3</v>
      </c>
      <c r="W126" s="1036">
        <v>1.9499999999999999E-3</v>
      </c>
      <c r="X126" s="1036">
        <v>2E-3</v>
      </c>
      <c r="Y126" s="723">
        <v>1.9999999999999901E-3</v>
      </c>
      <c r="Z126" s="722">
        <v>0</v>
      </c>
      <c r="AA126" s="1036">
        <v>0</v>
      </c>
      <c r="AB126" s="1036">
        <v>0</v>
      </c>
      <c r="AC126" s="723">
        <v>0</v>
      </c>
      <c r="AD126" s="722">
        <v>3.6749999999999899E-3</v>
      </c>
      <c r="AE126" s="1036">
        <v>2.2769999999999999E-3</v>
      </c>
      <c r="AF126" s="1036">
        <v>3.2620000000000001E-3</v>
      </c>
      <c r="AG126" s="723">
        <v>7.6679999999999899E-3</v>
      </c>
      <c r="AH126" s="736">
        <v>281.04396432752901</v>
      </c>
      <c r="AI126" s="1035">
        <v>239.302899691736</v>
      </c>
      <c r="AJ126" s="737">
        <v>267.62301796455301</v>
      </c>
    </row>
    <row r="127" spans="1:36" ht="12.75" customHeight="1" x14ac:dyDescent="0.2">
      <c r="A127" s="571" t="s">
        <v>812</v>
      </c>
      <c r="B127" s="551" t="s">
        <v>188</v>
      </c>
      <c r="C127" s="552" t="s">
        <v>14</v>
      </c>
      <c r="D127" s="553" t="s">
        <v>711</v>
      </c>
      <c r="E127" s="709" t="s">
        <v>1931</v>
      </c>
      <c r="F127" s="715">
        <v>3.4026800000000001</v>
      </c>
      <c r="G127" s="1039">
        <v>1.8955599999999999</v>
      </c>
      <c r="H127" s="1039">
        <v>1.7125299999999899</v>
      </c>
      <c r="I127" s="716">
        <v>40.354925000000001</v>
      </c>
      <c r="J127" s="715">
        <v>0.81572500000000003</v>
      </c>
      <c r="K127" s="1039">
        <v>1.37788</v>
      </c>
      <c r="L127" s="1039">
        <v>1.3611799999999901</v>
      </c>
      <c r="M127" s="716">
        <v>23.040562999999999</v>
      </c>
      <c r="N127" s="715">
        <v>2.6250599999999999</v>
      </c>
      <c r="O127" s="1039">
        <v>2.8204899999999999</v>
      </c>
      <c r="P127" s="1039">
        <v>2.1980599999999901</v>
      </c>
      <c r="Q127" s="716">
        <v>2.8295560000000002</v>
      </c>
      <c r="R127" s="718">
        <v>1.5724999999999999E-2</v>
      </c>
      <c r="S127" s="1038">
        <v>9.4519999999999899E-3</v>
      </c>
      <c r="T127" s="1038">
        <v>1.3792999999999901E-2</v>
      </c>
      <c r="U127" s="719">
        <v>1.7000000000000001E-2</v>
      </c>
      <c r="V127" s="722">
        <v>1.8500000000000001E-3</v>
      </c>
      <c r="W127" s="1036">
        <v>1.9499999999999899E-3</v>
      </c>
      <c r="X127" s="1036">
        <v>1.9999999999999901E-3</v>
      </c>
      <c r="Y127" s="723">
        <v>1.9999999999999901E-3</v>
      </c>
      <c r="Z127" s="722">
        <v>0</v>
      </c>
      <c r="AA127" s="1036">
        <v>0</v>
      </c>
      <c r="AB127" s="1036">
        <v>0</v>
      </c>
      <c r="AC127" s="723">
        <v>0</v>
      </c>
      <c r="AD127" s="722">
        <v>3.6749999999999999E-3</v>
      </c>
      <c r="AE127" s="1036">
        <v>2.2769999999999999E-3</v>
      </c>
      <c r="AF127" s="1036">
        <v>3.2619999999999902E-3</v>
      </c>
      <c r="AG127" s="723">
        <v>7.6680000000000003E-3</v>
      </c>
      <c r="AH127" s="736">
        <v>297.45914997649601</v>
      </c>
      <c r="AI127" s="1035">
        <v>249.05234686082599</v>
      </c>
      <c r="AJ127" s="737">
        <v>276.50774341619302</v>
      </c>
    </row>
    <row r="128" spans="1:36" ht="12.75" customHeight="1" x14ac:dyDescent="0.2">
      <c r="A128" s="571" t="s">
        <v>813</v>
      </c>
      <c r="B128" s="551" t="s">
        <v>188</v>
      </c>
      <c r="C128" s="552" t="s">
        <v>14</v>
      </c>
      <c r="D128" s="553" t="s">
        <v>711</v>
      </c>
      <c r="E128" s="709" t="s">
        <v>1920</v>
      </c>
      <c r="F128" s="715">
        <v>3.4026799999999899</v>
      </c>
      <c r="G128" s="1039">
        <v>1.8955599999999899</v>
      </c>
      <c r="H128" s="1039">
        <v>1.7125299999999899</v>
      </c>
      <c r="I128" s="716">
        <v>40.354925000000001</v>
      </c>
      <c r="J128" s="715">
        <v>0.81572499999999903</v>
      </c>
      <c r="K128" s="1039">
        <v>1.37787999999999</v>
      </c>
      <c r="L128" s="1039">
        <v>1.3611799999999901</v>
      </c>
      <c r="M128" s="716">
        <v>23.040562999999999</v>
      </c>
      <c r="N128" s="715">
        <v>2.6250599999999902</v>
      </c>
      <c r="O128" s="1039">
        <v>2.8204899999999902</v>
      </c>
      <c r="P128" s="1039">
        <v>2.1980599999999901</v>
      </c>
      <c r="Q128" s="716">
        <v>2.8295560000000002</v>
      </c>
      <c r="R128" s="718">
        <v>1.5724999999999999E-2</v>
      </c>
      <c r="S128" s="1038">
        <v>9.4519999999999899E-3</v>
      </c>
      <c r="T128" s="1038">
        <v>1.3793E-2</v>
      </c>
      <c r="U128" s="719">
        <v>1.7000000000000001E-2</v>
      </c>
      <c r="V128" s="722">
        <v>1.8500000000000001E-3</v>
      </c>
      <c r="W128" s="1036">
        <v>1.9499999999999899E-3</v>
      </c>
      <c r="X128" s="1036">
        <v>1.9999999999999901E-3</v>
      </c>
      <c r="Y128" s="723">
        <v>2E-3</v>
      </c>
      <c r="Z128" s="722">
        <v>0</v>
      </c>
      <c r="AA128" s="1036">
        <v>0</v>
      </c>
      <c r="AB128" s="1036">
        <v>0</v>
      </c>
      <c r="AC128" s="723">
        <v>0</v>
      </c>
      <c r="AD128" s="722">
        <v>3.6749999999999999E-3</v>
      </c>
      <c r="AE128" s="1036">
        <v>2.2769999999999999E-3</v>
      </c>
      <c r="AF128" s="1036">
        <v>3.2619999999999902E-3</v>
      </c>
      <c r="AG128" s="723">
        <v>7.6680000000000003E-3</v>
      </c>
      <c r="AH128" s="736">
        <v>283.81243215062898</v>
      </c>
      <c r="AI128" s="1035">
        <v>237.55813372915901</v>
      </c>
      <c r="AJ128" s="737">
        <v>263.75705497394699</v>
      </c>
    </row>
    <row r="129" spans="1:36" ht="12.75" customHeight="1" x14ac:dyDescent="0.2">
      <c r="A129" s="571" t="s">
        <v>814</v>
      </c>
      <c r="B129" s="551" t="s">
        <v>188</v>
      </c>
      <c r="C129" s="552" t="s">
        <v>14</v>
      </c>
      <c r="D129" s="553" t="s">
        <v>603</v>
      </c>
      <c r="E129" s="709" t="s">
        <v>1919</v>
      </c>
      <c r="F129" s="715">
        <v>6.9127000000000001</v>
      </c>
      <c r="G129" s="1039">
        <v>14.2639999999999</v>
      </c>
      <c r="H129" s="1039">
        <v>5.1943900000000003</v>
      </c>
      <c r="I129" s="716">
        <v>24.04</v>
      </c>
      <c r="J129" s="715">
        <v>0.35272999999999899</v>
      </c>
      <c r="K129" s="1039">
        <v>6.2549999999999897E-2</v>
      </c>
      <c r="L129" s="1039">
        <v>0.25039399999999901</v>
      </c>
      <c r="M129" s="716">
        <v>2.0799999999999899</v>
      </c>
      <c r="N129" s="715">
        <v>1.41995</v>
      </c>
      <c r="O129" s="1039">
        <v>1.3307500000000001</v>
      </c>
      <c r="P129" s="1039">
        <v>0.93046200000000001</v>
      </c>
      <c r="Q129" s="716">
        <v>1.1499999999999999</v>
      </c>
      <c r="R129" s="718">
        <v>4.9999999999999897E-3</v>
      </c>
      <c r="S129" s="1038">
        <v>4.4149999999999901E-3</v>
      </c>
      <c r="T129" s="1038">
        <v>4.9999999999999897E-3</v>
      </c>
      <c r="U129" s="719">
        <v>2.5999999999999999E-2</v>
      </c>
      <c r="V129" s="722">
        <v>4.37499999999999E-2</v>
      </c>
      <c r="W129" s="1036">
        <v>0.12348099999999999</v>
      </c>
      <c r="X129" s="1036">
        <v>7.3914999999999897E-2</v>
      </c>
      <c r="Y129" s="723">
        <v>0.35</v>
      </c>
      <c r="Z129" s="722">
        <v>1.6688000000000001E-2</v>
      </c>
      <c r="AA129" s="1036">
        <v>9.66199999999999E-3</v>
      </c>
      <c r="AB129" s="1036">
        <v>7.9999999999999898E-3</v>
      </c>
      <c r="AC129" s="723">
        <v>0.13350000000000001</v>
      </c>
      <c r="AD129" s="722">
        <v>7.8100000000000001E-4</v>
      </c>
      <c r="AE129" s="1036">
        <v>9.4699999999999895E-4</v>
      </c>
      <c r="AF129" s="1036">
        <v>1.18599999999999E-3</v>
      </c>
      <c r="AG129" s="723">
        <v>1.2744999999999901E-2</v>
      </c>
      <c r="AH129" s="736">
        <v>293.93417712171998</v>
      </c>
      <c r="AI129" s="1035">
        <v>245.31898166738301</v>
      </c>
      <c r="AJ129" s="737">
        <v>272.02474359595101</v>
      </c>
    </row>
    <row r="130" spans="1:36" ht="12.75" customHeight="1" x14ac:dyDescent="0.2">
      <c r="A130" s="571" t="s">
        <v>815</v>
      </c>
      <c r="B130" s="551" t="s">
        <v>188</v>
      </c>
      <c r="C130" s="552" t="s">
        <v>14</v>
      </c>
      <c r="D130" s="553" t="s">
        <v>605</v>
      </c>
      <c r="E130" s="709" t="s">
        <v>1918</v>
      </c>
      <c r="F130" s="715">
        <v>4.7879500000000004</v>
      </c>
      <c r="G130" s="1039">
        <v>10.4057</v>
      </c>
      <c r="H130" s="1039">
        <v>3.5270399999999902</v>
      </c>
      <c r="I130" s="716">
        <v>17.529999999999902</v>
      </c>
      <c r="J130" s="715">
        <v>0.15983</v>
      </c>
      <c r="K130" s="1039">
        <v>2.9697999999999999E-2</v>
      </c>
      <c r="L130" s="1039">
        <v>0.100783999999999</v>
      </c>
      <c r="M130" s="716">
        <v>2.02999999999999</v>
      </c>
      <c r="N130" s="715">
        <v>0.539909999999999</v>
      </c>
      <c r="O130" s="1039">
        <v>0.49864000000000103</v>
      </c>
      <c r="P130" s="1039">
        <v>0.54436499999999999</v>
      </c>
      <c r="Q130" s="716">
        <v>0.5</v>
      </c>
      <c r="R130" s="718">
        <v>4.9999999999999897E-3</v>
      </c>
      <c r="S130" s="1038">
        <v>4.4149999999999997E-3</v>
      </c>
      <c r="T130" s="1038">
        <v>5.0000000000000001E-3</v>
      </c>
      <c r="U130" s="719">
        <v>2.5999999999999902E-2</v>
      </c>
      <c r="V130" s="722">
        <v>5.2933000000000001E-2</v>
      </c>
      <c r="W130" s="1036">
        <v>0.13858699999999999</v>
      </c>
      <c r="X130" s="1036">
        <v>8.3959000000000006E-2</v>
      </c>
      <c r="Y130" s="723">
        <v>0.423459999999999</v>
      </c>
      <c r="Z130" s="722">
        <v>1.0281E-2</v>
      </c>
      <c r="AA130" s="1036">
        <v>9.4399999999999996E-4</v>
      </c>
      <c r="AB130" s="1036">
        <v>1.9999999999999901E-3</v>
      </c>
      <c r="AC130" s="723">
        <v>8.2249999999999795E-2</v>
      </c>
      <c r="AD130" s="722">
        <v>7.8299999999999995E-4</v>
      </c>
      <c r="AE130" s="1036">
        <v>9.4800000000000103E-4</v>
      </c>
      <c r="AF130" s="1036">
        <v>1.19599999999999E-3</v>
      </c>
      <c r="AG130" s="723">
        <v>1.27199999999999E-2</v>
      </c>
      <c r="AH130" s="736">
        <v>289.89397236780002</v>
      </c>
      <c r="AI130" s="1035">
        <v>241.48485039097</v>
      </c>
      <c r="AJ130" s="737">
        <v>267.48717496592201</v>
      </c>
    </row>
    <row r="131" spans="1:36" ht="12.75" customHeight="1" x14ac:dyDescent="0.2">
      <c r="A131" s="571" t="s">
        <v>816</v>
      </c>
      <c r="B131" s="551" t="s">
        <v>188</v>
      </c>
      <c r="C131" s="552" t="s">
        <v>14</v>
      </c>
      <c r="D131" s="553" t="s">
        <v>607</v>
      </c>
      <c r="E131" s="709" t="s">
        <v>1916</v>
      </c>
      <c r="F131" s="715">
        <v>0.76929999999999799</v>
      </c>
      <c r="G131" s="1039">
        <v>0.90849999999999898</v>
      </c>
      <c r="H131" s="1039">
        <v>2.1009500000000001</v>
      </c>
      <c r="I131" s="716">
        <v>12.84</v>
      </c>
      <c r="J131" s="715">
        <v>0.145479999999999</v>
      </c>
      <c r="K131" s="1039">
        <v>1.9414000000000001E-2</v>
      </c>
      <c r="L131" s="1039">
        <v>3.6327999999999999E-2</v>
      </c>
      <c r="M131" s="716">
        <v>1.81</v>
      </c>
      <c r="N131" s="715">
        <v>0.27333999999999897</v>
      </c>
      <c r="O131" s="1039">
        <v>0.26971000000000001</v>
      </c>
      <c r="P131" s="1039">
        <v>0.192138</v>
      </c>
      <c r="Q131" s="716">
        <v>1.1499999999999999</v>
      </c>
      <c r="R131" s="718">
        <v>1.4999999999999901E-3</v>
      </c>
      <c r="S131" s="1038">
        <v>9.1500000000000197E-4</v>
      </c>
      <c r="T131" s="1038">
        <v>5.0000000000000001E-3</v>
      </c>
      <c r="U131" s="719">
        <v>2.5999999999999999E-2</v>
      </c>
      <c r="V131" s="722">
        <v>3.6541999999999998E-2</v>
      </c>
      <c r="W131" s="1036">
        <v>2.2231999999999998E-2</v>
      </c>
      <c r="X131" s="1036">
        <v>6.5016000000000101E-2</v>
      </c>
      <c r="Y131" s="723">
        <v>0.29233999999999899</v>
      </c>
      <c r="Z131" s="722">
        <v>3.9689999999999899E-3</v>
      </c>
      <c r="AA131" s="1036">
        <v>1.206E-3</v>
      </c>
      <c r="AB131" s="1036">
        <v>9.9999999999999894E-4</v>
      </c>
      <c r="AC131" s="723">
        <v>3.175E-2</v>
      </c>
      <c r="AD131" s="722">
        <v>1.92999999999999E-4</v>
      </c>
      <c r="AE131" s="1036">
        <v>1.27E-4</v>
      </c>
      <c r="AF131" s="1036">
        <v>7.18E-4</v>
      </c>
      <c r="AG131" s="723">
        <v>4.3350000000000003E-3</v>
      </c>
      <c r="AH131" s="736">
        <v>282.01545455274697</v>
      </c>
      <c r="AI131" s="1035">
        <v>234.69899454881801</v>
      </c>
      <c r="AJ131" s="737">
        <v>259.84551940156803</v>
      </c>
    </row>
    <row r="132" spans="1:36" ht="12.75" customHeight="1" x14ac:dyDescent="0.2">
      <c r="A132" s="571" t="s">
        <v>817</v>
      </c>
      <c r="B132" s="551" t="s">
        <v>188</v>
      </c>
      <c r="C132" s="552" t="s">
        <v>14</v>
      </c>
      <c r="D132" s="553" t="s">
        <v>609</v>
      </c>
      <c r="E132" s="709" t="s">
        <v>1915</v>
      </c>
      <c r="F132" s="715">
        <v>0.312499999999999</v>
      </c>
      <c r="G132" s="1039">
        <v>0.236869999999999</v>
      </c>
      <c r="H132" s="1039">
        <v>0.77171099999999804</v>
      </c>
      <c r="I132" s="716">
        <v>9.8599999999999604</v>
      </c>
      <c r="J132" s="715">
        <v>8.2439999999999999E-2</v>
      </c>
      <c r="K132" s="1039">
        <v>2.1556999999999899E-2</v>
      </c>
      <c r="L132" s="1039">
        <v>2.01079999999999E-2</v>
      </c>
      <c r="M132" s="716">
        <v>1.8699999999999899</v>
      </c>
      <c r="N132" s="715">
        <v>0.13042999999999999</v>
      </c>
      <c r="O132" s="1039">
        <v>0.13428999999999899</v>
      </c>
      <c r="P132" s="1039">
        <v>3.5667999999999901E-2</v>
      </c>
      <c r="Q132" s="716">
        <v>0.50999999999999801</v>
      </c>
      <c r="R132" s="718">
        <v>1.4999999999999901E-3</v>
      </c>
      <c r="S132" s="1038">
        <v>9.1500000000000001E-4</v>
      </c>
      <c r="T132" s="1038">
        <v>5.0000000000000001E-3</v>
      </c>
      <c r="U132" s="719">
        <v>2.5999999999999902E-2</v>
      </c>
      <c r="V132" s="722">
        <v>2.3584000000000001E-2</v>
      </c>
      <c r="W132" s="1036">
        <v>2.4779999999999899E-2</v>
      </c>
      <c r="X132" s="1036">
        <v>6.4920000000000005E-2</v>
      </c>
      <c r="Y132" s="723">
        <v>0.18867</v>
      </c>
      <c r="Z132" s="722">
        <v>1.8749999999999999E-3</v>
      </c>
      <c r="AA132" s="1036">
        <v>1.62499999999999E-3</v>
      </c>
      <c r="AB132" s="1036">
        <v>1.9999999999999901E-3</v>
      </c>
      <c r="AC132" s="723">
        <v>1.4999999999999901E-2</v>
      </c>
      <c r="AD132" s="722">
        <v>1.93E-4</v>
      </c>
      <c r="AE132" s="1036">
        <v>1.27E-4</v>
      </c>
      <c r="AF132" s="1036">
        <v>7.1599999999999702E-4</v>
      </c>
      <c r="AG132" s="723">
        <v>4.3349999999999804E-3</v>
      </c>
      <c r="AH132" s="736">
        <v>257.10338923011898</v>
      </c>
      <c r="AI132" s="1035">
        <v>213.911874797183</v>
      </c>
      <c r="AJ132" s="737">
        <v>236.79325276149399</v>
      </c>
    </row>
    <row r="133" spans="1:36" ht="12.75" customHeight="1" x14ac:dyDescent="0.2">
      <c r="A133" s="571" t="s">
        <v>818</v>
      </c>
      <c r="B133" s="551" t="s">
        <v>188</v>
      </c>
      <c r="C133" s="552" t="s">
        <v>14</v>
      </c>
      <c r="D133" s="553" t="s">
        <v>611</v>
      </c>
      <c r="E133" s="709" t="s">
        <v>1912</v>
      </c>
      <c r="F133" s="715">
        <v>0.1021</v>
      </c>
      <c r="G133" s="1039">
        <v>0.14019599999999899</v>
      </c>
      <c r="H133" s="1039">
        <v>0.61736899999999695</v>
      </c>
      <c r="I133" s="716">
        <v>9.8600000000000101</v>
      </c>
      <c r="J133" s="715">
        <v>7.2402000000000397E-2</v>
      </c>
      <c r="K133" s="1039">
        <v>1.7246000000000001E-2</v>
      </c>
      <c r="L133" s="1039">
        <v>1.6085999999999899E-2</v>
      </c>
      <c r="M133" s="716">
        <v>1.41</v>
      </c>
      <c r="N133" s="715">
        <v>0.106444</v>
      </c>
      <c r="O133" s="1039">
        <v>0.10813199999999901</v>
      </c>
      <c r="P133" s="1039">
        <v>2.8534999999999901E-2</v>
      </c>
      <c r="Q133" s="716">
        <v>0.37999999999999901</v>
      </c>
      <c r="R133" s="718">
        <v>8.1000000000000299E-4</v>
      </c>
      <c r="S133" s="1038">
        <v>6.0199999999999902E-4</v>
      </c>
      <c r="T133" s="1038">
        <v>4.9999999999999897E-3</v>
      </c>
      <c r="U133" s="719">
        <v>2.5999999999999902E-2</v>
      </c>
      <c r="V133" s="722">
        <v>1.1403E-2</v>
      </c>
      <c r="W133" s="1036">
        <v>2.7172999999999899E-2</v>
      </c>
      <c r="X133" s="1036">
        <v>6.4824000000000007E-2</v>
      </c>
      <c r="Y133" s="723">
        <v>9.1225000000000195E-2</v>
      </c>
      <c r="Z133" s="722">
        <v>1.8749999999999999E-3</v>
      </c>
      <c r="AA133" s="1036">
        <v>1.6249999999999999E-3</v>
      </c>
      <c r="AB133" s="1036">
        <v>1.9999999999999901E-3</v>
      </c>
      <c r="AC133" s="723">
        <v>1.4999999999999999E-2</v>
      </c>
      <c r="AD133" s="722">
        <v>1.54E-4</v>
      </c>
      <c r="AE133" s="1036">
        <v>1.00999999999999E-4</v>
      </c>
      <c r="AF133" s="1036">
        <v>7.1599999999999604E-4</v>
      </c>
      <c r="AG133" s="723">
        <v>3.47000000000001E-3</v>
      </c>
      <c r="AH133" s="736">
        <v>259.830864532487</v>
      </c>
      <c r="AI133" s="1035">
        <v>216.213807922157</v>
      </c>
      <c r="AJ133" s="737">
        <v>239.37781513328801</v>
      </c>
    </row>
    <row r="134" spans="1:36" ht="12.75" customHeight="1" x14ac:dyDescent="0.2">
      <c r="A134" s="571" t="s">
        <v>819</v>
      </c>
      <c r="B134" s="551" t="s">
        <v>188</v>
      </c>
      <c r="C134" s="552" t="s">
        <v>14</v>
      </c>
      <c r="D134" s="553" t="s">
        <v>128</v>
      </c>
      <c r="E134" s="709" t="s">
        <v>1914</v>
      </c>
      <c r="F134" s="715">
        <v>0.56850999999999796</v>
      </c>
      <c r="G134" s="1039">
        <v>0.29566600000000098</v>
      </c>
      <c r="H134" s="1039">
        <v>0.60370100000000204</v>
      </c>
      <c r="I134" s="716">
        <v>3.6412</v>
      </c>
      <c r="J134" s="715">
        <v>9.5663999999999694E-2</v>
      </c>
      <c r="K134" s="1039">
        <v>1.2470000000000001E-3</v>
      </c>
      <c r="L134" s="1039">
        <v>1.5782000000000001E-2</v>
      </c>
      <c r="M134" s="716">
        <v>1.0998399999999999</v>
      </c>
      <c r="N134" s="715">
        <v>6.6630999999999996E-2</v>
      </c>
      <c r="O134" s="1039">
        <v>9.4861000000000098E-2</v>
      </c>
      <c r="P134" s="1039">
        <v>2.5832000000000001E-2</v>
      </c>
      <c r="Q134" s="716">
        <v>0.91083999999999599</v>
      </c>
      <c r="R134" s="718">
        <v>1.725E-3</v>
      </c>
      <c r="S134" s="1038">
        <v>9.0700000000000502E-4</v>
      </c>
      <c r="T134" s="1038">
        <v>5.0000000000000001E-3</v>
      </c>
      <c r="U134" s="719">
        <v>1.3799999999999899E-2</v>
      </c>
      <c r="V134" s="722">
        <v>5.5069999999999798E-3</v>
      </c>
      <c r="W134" s="1036">
        <v>2.8309000000000101E-2</v>
      </c>
      <c r="X134" s="1036">
        <v>6.4728000000000202E-2</v>
      </c>
      <c r="Y134" s="723">
        <v>4.4054999999999803E-2</v>
      </c>
      <c r="Z134" s="722">
        <v>1.87499999999999E-3</v>
      </c>
      <c r="AA134" s="1036">
        <v>1.62499999999999E-3</v>
      </c>
      <c r="AB134" s="1036">
        <v>2E-3</v>
      </c>
      <c r="AC134" s="723">
        <v>1.4999999999999901E-2</v>
      </c>
      <c r="AD134" s="722">
        <v>1.53999999999999E-4</v>
      </c>
      <c r="AE134" s="1036">
        <v>1.01E-4</v>
      </c>
      <c r="AF134" s="1036">
        <v>7.1600000000000201E-4</v>
      </c>
      <c r="AG134" s="723">
        <v>3.47E-3</v>
      </c>
      <c r="AH134" s="736">
        <v>261.95149883108797</v>
      </c>
      <c r="AI134" s="1035">
        <v>217.66347346049099</v>
      </c>
      <c r="AJ134" s="737">
        <v>240.786519872908</v>
      </c>
    </row>
    <row r="135" spans="1:36" ht="12.75" customHeight="1" x14ac:dyDescent="0.2">
      <c r="A135" s="571" t="s">
        <v>970</v>
      </c>
      <c r="B135" s="551" t="s">
        <v>188</v>
      </c>
      <c r="C135" s="552" t="s">
        <v>14</v>
      </c>
      <c r="D135" s="553" t="s">
        <v>1449</v>
      </c>
      <c r="E135" s="709" t="s">
        <v>1451</v>
      </c>
      <c r="F135" s="715">
        <v>3.47664999999999</v>
      </c>
      <c r="G135" s="1039">
        <v>2.0056500000000002</v>
      </c>
      <c r="H135" s="1039">
        <v>1.8195600000000001</v>
      </c>
      <c r="I135" s="716">
        <v>41.232205</v>
      </c>
      <c r="J135" s="715">
        <v>0.86950900000000098</v>
      </c>
      <c r="K135" s="1039">
        <v>1.45871999999999</v>
      </c>
      <c r="L135" s="1039">
        <v>1.4476100000000001</v>
      </c>
      <c r="M135" s="716">
        <v>24.559722999999899</v>
      </c>
      <c r="N135" s="715">
        <v>2.72851</v>
      </c>
      <c r="O135" s="1039">
        <v>2.93651999999999</v>
      </c>
      <c r="P135" s="1039">
        <v>2.2883899999999899</v>
      </c>
      <c r="Q135" s="716">
        <v>2.941065</v>
      </c>
      <c r="R135" s="718">
        <v>1.5724999999999899E-2</v>
      </c>
      <c r="S135" s="1038">
        <v>9.4519999999999899E-3</v>
      </c>
      <c r="T135" s="1038">
        <v>1.3792999999999901E-2</v>
      </c>
      <c r="U135" s="719">
        <v>1.7000000000000001E-2</v>
      </c>
      <c r="V135" s="722">
        <v>1.8499999999999901E-3</v>
      </c>
      <c r="W135" s="1036">
        <v>1.9499999999999899E-3</v>
      </c>
      <c r="X135" s="1036">
        <v>2E-3</v>
      </c>
      <c r="Y135" s="723">
        <v>1.9999999999999901E-3</v>
      </c>
      <c r="Z135" s="722">
        <v>0</v>
      </c>
      <c r="AA135" s="1036">
        <v>0</v>
      </c>
      <c r="AB135" s="1036">
        <v>0</v>
      </c>
      <c r="AC135" s="723">
        <v>0</v>
      </c>
      <c r="AD135" s="722">
        <v>3.6749999999999899E-3</v>
      </c>
      <c r="AE135" s="1036">
        <v>2.27699999999999E-3</v>
      </c>
      <c r="AF135" s="1036">
        <v>3.2620000000000001E-3</v>
      </c>
      <c r="AG135" s="723">
        <v>7.6680000000000003E-3</v>
      </c>
      <c r="AH135" s="736">
        <v>294.851910114124</v>
      </c>
      <c r="AI135" s="1035">
        <v>245.788078198693</v>
      </c>
      <c r="AJ135" s="737">
        <v>272.38924001425301</v>
      </c>
    </row>
    <row r="136" spans="1:36" ht="12.75" customHeight="1" x14ac:dyDescent="0.2">
      <c r="A136" s="571" t="s">
        <v>1574</v>
      </c>
      <c r="B136" s="551" t="s">
        <v>188</v>
      </c>
      <c r="C136" s="552" t="s">
        <v>8</v>
      </c>
      <c r="D136" s="553" t="s">
        <v>1711</v>
      </c>
      <c r="E136" s="709" t="s">
        <v>1916</v>
      </c>
      <c r="F136" s="513"/>
      <c r="I136" s="579"/>
      <c r="J136" s="513"/>
      <c r="M136" s="579"/>
      <c r="N136" s="513"/>
      <c r="Q136" s="579"/>
      <c r="R136" s="513"/>
      <c r="U136" s="579"/>
      <c r="V136" s="513"/>
      <c r="Y136" s="579"/>
      <c r="Z136" s="513"/>
      <c r="AC136" s="706"/>
      <c r="AD136" s="513"/>
      <c r="AG136" s="579"/>
      <c r="AH136" s="513"/>
      <c r="AJ136" s="579"/>
    </row>
    <row r="137" spans="1:36" ht="12.75" customHeight="1" x14ac:dyDescent="0.2">
      <c r="A137" s="571" t="s">
        <v>1576</v>
      </c>
      <c r="B137" s="551" t="s">
        <v>188</v>
      </c>
      <c r="C137" s="552" t="s">
        <v>8</v>
      </c>
      <c r="D137" s="553" t="s">
        <v>1712</v>
      </c>
      <c r="E137" s="709" t="s">
        <v>1915</v>
      </c>
      <c r="F137" s="715">
        <v>0.73870000000000002</v>
      </c>
      <c r="G137" s="1039">
        <v>4.3970000000000002E-2</v>
      </c>
      <c r="H137" s="1039">
        <v>0.54351799999999895</v>
      </c>
      <c r="I137" s="716">
        <v>9.4760000000000009</v>
      </c>
      <c r="J137" s="715">
        <v>0.137209</v>
      </c>
      <c r="K137" s="1039">
        <v>8.2979999999999998E-3</v>
      </c>
      <c r="L137" s="1039">
        <v>1.53499999999999E-2</v>
      </c>
      <c r="M137" s="716">
        <v>1.1153500000000001</v>
      </c>
      <c r="N137" s="715">
        <v>3.0979E-2</v>
      </c>
      <c r="O137" s="1039">
        <v>3.1942999999999999E-2</v>
      </c>
      <c r="P137" s="1039">
        <v>1.2715000000000001E-2</v>
      </c>
      <c r="Q137" s="716">
        <v>0.50380000000000003</v>
      </c>
      <c r="R137" s="718">
        <v>2.6329999999999999E-3</v>
      </c>
      <c r="S137" s="1038">
        <v>1.018E-3</v>
      </c>
      <c r="T137" s="1038">
        <v>5.0000000000000001E-3</v>
      </c>
      <c r="U137" s="719">
        <v>2.1065E-2</v>
      </c>
      <c r="V137" s="722">
        <v>2.35839999999999E-2</v>
      </c>
      <c r="W137" s="1036">
        <v>2.478E-2</v>
      </c>
      <c r="X137" s="1036">
        <v>6.4920000000000005E-2</v>
      </c>
      <c r="Y137" s="723">
        <v>0.18866999999999901</v>
      </c>
      <c r="Z137" s="722">
        <v>2E-3</v>
      </c>
      <c r="AA137" s="1036">
        <v>1.6000000000000001E-3</v>
      </c>
      <c r="AB137" s="1036">
        <v>1.9999999999999901E-3</v>
      </c>
      <c r="AC137" s="723">
        <v>1.6E-2</v>
      </c>
      <c r="AD137" s="722">
        <v>2.23E-4</v>
      </c>
      <c r="AE137" s="1036">
        <v>9.6000000000000002E-5</v>
      </c>
      <c r="AF137" s="1036">
        <v>7.16999999999999E-4</v>
      </c>
      <c r="AG137" s="723">
        <v>5.4499999999999896E-3</v>
      </c>
      <c r="AH137" s="736">
        <v>181.41451535358701</v>
      </c>
      <c r="AI137" s="1035">
        <v>150.93687677418399</v>
      </c>
      <c r="AJ137" s="737">
        <v>167.082768640653</v>
      </c>
    </row>
    <row r="138" spans="1:36" ht="12.75" customHeight="1" x14ac:dyDescent="0.2">
      <c r="A138" s="571" t="s">
        <v>1577</v>
      </c>
      <c r="B138" s="551" t="s">
        <v>188</v>
      </c>
      <c r="C138" s="552" t="s">
        <v>8</v>
      </c>
      <c r="D138" s="553" t="s">
        <v>1713</v>
      </c>
      <c r="E138" s="709" t="s">
        <v>1912</v>
      </c>
      <c r="F138" s="715">
        <v>0.59095999999999904</v>
      </c>
      <c r="G138" s="1039">
        <v>3.5175999999999999E-2</v>
      </c>
      <c r="H138" s="1039">
        <v>0.43481399999999898</v>
      </c>
      <c r="I138" s="716">
        <v>7.5807999999999902</v>
      </c>
      <c r="J138" s="715">
        <v>0.109767</v>
      </c>
      <c r="K138" s="1039">
        <v>6.6379999999999998E-3</v>
      </c>
      <c r="L138" s="1039">
        <v>1.22799999999999E-2</v>
      </c>
      <c r="M138" s="716">
        <v>0.89227999999999896</v>
      </c>
      <c r="N138" s="715">
        <v>2.4782999999999899E-2</v>
      </c>
      <c r="O138" s="1039">
        <v>2.5554E-2</v>
      </c>
      <c r="P138" s="1039">
        <v>1.01719999999999E-2</v>
      </c>
      <c r="Q138" s="716">
        <v>0.40303999999999901</v>
      </c>
      <c r="R138" s="718">
        <v>2.1059999999999898E-3</v>
      </c>
      <c r="S138" s="1038">
        <v>8.1499999999999997E-4</v>
      </c>
      <c r="T138" s="1038">
        <v>4.9999999999999897E-3</v>
      </c>
      <c r="U138" s="719">
        <v>1.68499999999999E-2</v>
      </c>
      <c r="V138" s="722">
        <v>1.1403E-2</v>
      </c>
      <c r="W138" s="1036">
        <v>2.7172999999999999E-2</v>
      </c>
      <c r="X138" s="1036">
        <v>6.4823999999999896E-2</v>
      </c>
      <c r="Y138" s="723">
        <v>9.1224999999999903E-2</v>
      </c>
      <c r="Z138" s="722">
        <v>2E-3</v>
      </c>
      <c r="AA138" s="1036">
        <v>1.6000000000000001E-3</v>
      </c>
      <c r="AB138" s="1036">
        <v>1.9999999999999901E-3</v>
      </c>
      <c r="AC138" s="723">
        <v>1.59999999999999E-2</v>
      </c>
      <c r="AD138" s="722">
        <v>2.9700000000000001E-4</v>
      </c>
      <c r="AE138" s="1036">
        <v>1.27E-4</v>
      </c>
      <c r="AF138" s="1036">
        <v>1.1950000000000001E-3</v>
      </c>
      <c r="AG138" s="723">
        <v>7.2649999999999902E-3</v>
      </c>
      <c r="AH138" s="736">
        <v>167.25996981212299</v>
      </c>
      <c r="AI138" s="1035">
        <v>139.40251775671001</v>
      </c>
      <c r="AJ138" s="737">
        <v>154.47023927137201</v>
      </c>
    </row>
    <row r="139" spans="1:36" ht="12.75" customHeight="1" x14ac:dyDescent="0.2">
      <c r="A139" s="571" t="s">
        <v>1578</v>
      </c>
      <c r="B139" s="551" t="s">
        <v>188</v>
      </c>
      <c r="C139" s="552" t="s">
        <v>8</v>
      </c>
      <c r="D139" s="553" t="s">
        <v>1714</v>
      </c>
      <c r="E139" s="709" t="s">
        <v>1914</v>
      </c>
      <c r="F139" s="715">
        <v>0.59095999999999904</v>
      </c>
      <c r="G139" s="1039">
        <v>3.5175999999999999E-2</v>
      </c>
      <c r="H139" s="1039">
        <v>0.43481399999999898</v>
      </c>
      <c r="I139" s="716">
        <v>7.5807999999999902</v>
      </c>
      <c r="J139" s="715">
        <v>0.109766999999999</v>
      </c>
      <c r="K139" s="1039">
        <v>6.6379999999999799E-3</v>
      </c>
      <c r="L139" s="1039">
        <v>1.22799999999999E-2</v>
      </c>
      <c r="M139" s="716">
        <v>0.89227999999999896</v>
      </c>
      <c r="N139" s="715">
        <v>2.4782999999999899E-2</v>
      </c>
      <c r="O139" s="1039">
        <v>2.5554E-2</v>
      </c>
      <c r="P139" s="1039">
        <v>1.01719999999999E-2</v>
      </c>
      <c r="Q139" s="716">
        <v>0.40304000000000001</v>
      </c>
      <c r="R139" s="718">
        <v>2.1059999999999898E-3</v>
      </c>
      <c r="S139" s="1038">
        <v>8.1499999999999802E-4</v>
      </c>
      <c r="T139" s="1038">
        <v>5.0000000000000001E-3</v>
      </c>
      <c r="U139" s="719">
        <v>1.685E-2</v>
      </c>
      <c r="V139" s="722">
        <v>5.5069999999999902E-3</v>
      </c>
      <c r="W139" s="1036">
        <v>2.83089999999999E-2</v>
      </c>
      <c r="X139" s="1036">
        <v>6.4727999999999994E-2</v>
      </c>
      <c r="Y139" s="723">
        <v>4.4054999999999997E-2</v>
      </c>
      <c r="Z139" s="722">
        <v>1.9999999999999901E-3</v>
      </c>
      <c r="AA139" s="1036">
        <v>1.5999999999999901E-3</v>
      </c>
      <c r="AB139" s="1036">
        <v>2E-3</v>
      </c>
      <c r="AC139" s="723">
        <v>1.6E-2</v>
      </c>
      <c r="AD139" s="722">
        <v>4.17E-4</v>
      </c>
      <c r="AE139" s="1036">
        <v>1.7899999999999901E-4</v>
      </c>
      <c r="AF139" s="1036">
        <v>1.6739999999999899E-3</v>
      </c>
      <c r="AG139" s="723">
        <v>1.0174999999999899E-2</v>
      </c>
      <c r="AH139" s="736">
        <v>187.55016312314501</v>
      </c>
      <c r="AI139" s="1035">
        <v>156.904142428238</v>
      </c>
      <c r="AJ139" s="737">
        <v>174.28576655433</v>
      </c>
    </row>
    <row r="140" spans="1:36" ht="12.75" customHeight="1" x14ac:dyDescent="0.2">
      <c r="A140" s="571" t="s">
        <v>2123</v>
      </c>
      <c r="B140" s="551" t="s">
        <v>188</v>
      </c>
      <c r="C140" s="552" t="s">
        <v>8</v>
      </c>
      <c r="D140" s="553" t="s">
        <v>616</v>
      </c>
      <c r="E140" s="709" t="s">
        <v>1914</v>
      </c>
      <c r="F140" s="715">
        <v>0.12625</v>
      </c>
      <c r="G140" s="1039">
        <v>8.7749999999999898E-2</v>
      </c>
      <c r="H140" s="1039">
        <v>0.20300000000000001</v>
      </c>
      <c r="I140" s="716">
        <v>1.01</v>
      </c>
      <c r="J140" s="715">
        <v>0.08</v>
      </c>
      <c r="K140" s="1039">
        <v>7.1999999999999995E-2</v>
      </c>
      <c r="L140" s="1039">
        <v>0.11700000000000001</v>
      </c>
      <c r="M140" s="716">
        <v>0.64</v>
      </c>
      <c r="N140" s="715">
        <v>2.4782999999999899E-2</v>
      </c>
      <c r="O140" s="1039">
        <v>2.55539999999999E-2</v>
      </c>
      <c r="P140" s="1039">
        <v>1.0172E-2</v>
      </c>
      <c r="Q140" s="716">
        <v>0.40304000000000001</v>
      </c>
      <c r="R140" s="718">
        <v>2.1059999999999998E-3</v>
      </c>
      <c r="S140" s="1038">
        <v>8.1499999999999899E-4</v>
      </c>
      <c r="T140" s="1038">
        <v>5.0000000000000001E-3</v>
      </c>
      <c r="U140" s="719">
        <v>1.685E-2</v>
      </c>
      <c r="V140" s="722">
        <v>5.5069999999999997E-3</v>
      </c>
      <c r="W140" s="1036">
        <v>2.8309000000000001E-2</v>
      </c>
      <c r="X140" s="1036">
        <v>6.4727999999999994E-2</v>
      </c>
      <c r="Y140" s="723">
        <v>4.4054999999999997E-2</v>
      </c>
      <c r="Z140" s="722">
        <v>2E-3</v>
      </c>
      <c r="AA140" s="1036">
        <v>1.6000000000000001E-3</v>
      </c>
      <c r="AB140" s="1036">
        <v>1.9999999999999901E-3</v>
      </c>
      <c r="AC140" s="723">
        <v>1.6E-2</v>
      </c>
      <c r="AD140" s="722">
        <v>4.17E-4</v>
      </c>
      <c r="AE140" s="1036">
        <v>1.7899999999999999E-4</v>
      </c>
      <c r="AF140" s="1036">
        <v>1.6739999999999999E-3</v>
      </c>
      <c r="AG140" s="723">
        <v>1.0174999999999899E-2</v>
      </c>
      <c r="AH140" s="736">
        <v>198.36688435123699</v>
      </c>
      <c r="AI140" s="1035">
        <v>165.04124778022901</v>
      </c>
      <c r="AJ140" s="737">
        <v>182.69590048748901</v>
      </c>
    </row>
    <row r="141" spans="1:36" ht="12.75" customHeight="1" x14ac:dyDescent="0.2">
      <c r="A141" s="1335" t="s">
        <v>1592</v>
      </c>
      <c r="B141" s="1336" t="s">
        <v>188</v>
      </c>
      <c r="C141" s="1337" t="s">
        <v>8</v>
      </c>
      <c r="D141" s="1338" t="s">
        <v>1715</v>
      </c>
      <c r="E141" s="1064" t="s">
        <v>1940</v>
      </c>
      <c r="F141" s="715">
        <v>10.6313999999999</v>
      </c>
      <c r="G141" s="1039">
        <v>7.1991500000000004</v>
      </c>
      <c r="H141" s="1039">
        <v>9.1428279999999997</v>
      </c>
      <c r="I141" s="716">
        <v>164.12699999999899</v>
      </c>
      <c r="J141" s="715">
        <v>2.0426899999999901</v>
      </c>
      <c r="K141" s="1039">
        <v>1.0902000000000001</v>
      </c>
      <c r="L141" s="1039">
        <v>2.1082580000000002</v>
      </c>
      <c r="M141" s="716">
        <v>32.509599999999999</v>
      </c>
      <c r="N141" s="715">
        <v>1.6289199999999899</v>
      </c>
      <c r="O141" s="1039">
        <v>2.7978599999999898</v>
      </c>
      <c r="P141" s="1039">
        <v>6.1408289999999903</v>
      </c>
      <c r="Q141" s="716">
        <v>27.2699</v>
      </c>
      <c r="R141" s="718">
        <v>3.3125000000000002E-2</v>
      </c>
      <c r="S141" s="1038">
        <v>2.4981E-2</v>
      </c>
      <c r="T141" s="1038">
        <v>1.5332E-2</v>
      </c>
      <c r="U141" s="719">
        <v>0.26500000000000001</v>
      </c>
      <c r="V141" s="722">
        <v>1.25E-3</v>
      </c>
      <c r="W141" s="1036">
        <v>1.75E-3</v>
      </c>
      <c r="X141" s="1036">
        <v>1.9999999999999901E-3</v>
      </c>
      <c r="Y141" s="723">
        <v>0.01</v>
      </c>
      <c r="Z141" s="722">
        <v>0</v>
      </c>
      <c r="AA141" s="1036">
        <v>0</v>
      </c>
      <c r="AB141" s="1036">
        <v>0</v>
      </c>
      <c r="AC141" s="723">
        <v>0</v>
      </c>
      <c r="AD141" s="722">
        <v>5.2159999999999897E-3</v>
      </c>
      <c r="AE141" s="1036">
        <v>5.2230000000000002E-3</v>
      </c>
      <c r="AF141" s="1036">
        <v>3.833E-3</v>
      </c>
      <c r="AG141" s="723">
        <v>0.10712000000000001</v>
      </c>
      <c r="AH141" s="736">
        <v>306.35673070254802</v>
      </c>
      <c r="AI141" s="1035">
        <v>256.28177919951003</v>
      </c>
      <c r="AJ141" s="737">
        <v>284.70331453117501</v>
      </c>
    </row>
    <row r="142" spans="1:36" ht="12.75" customHeight="1" x14ac:dyDescent="0.2">
      <c r="A142" s="1335" t="s">
        <v>1594</v>
      </c>
      <c r="B142" s="1336" t="s">
        <v>188</v>
      </c>
      <c r="C142" s="1337" t="s">
        <v>151</v>
      </c>
      <c r="D142" s="1338" t="s">
        <v>1716</v>
      </c>
      <c r="E142" s="1064" t="s">
        <v>1912</v>
      </c>
      <c r="F142" s="715">
        <v>0.51354699999999998</v>
      </c>
      <c r="G142" s="1039">
        <v>0.31458199999999997</v>
      </c>
      <c r="H142" s="1039">
        <v>0.52217999999999998</v>
      </c>
      <c r="I142" s="716">
        <v>3.0593199999999898</v>
      </c>
      <c r="J142" s="715">
        <v>0.107363999999999</v>
      </c>
      <c r="K142" s="1039">
        <v>2.0013E-2</v>
      </c>
      <c r="L142" s="1039">
        <v>6.6458000000000003E-2</v>
      </c>
      <c r="M142" s="716">
        <v>1.55522</v>
      </c>
      <c r="N142" s="715">
        <v>5.0250000000000003E-2</v>
      </c>
      <c r="O142" s="1039">
        <v>6.9984000000000005E-2</v>
      </c>
      <c r="P142" s="1039">
        <v>2.0767999999999901E-2</v>
      </c>
      <c r="Q142" s="716">
        <v>0.95308499999999996</v>
      </c>
      <c r="R142" s="718">
        <v>1.7830000000000001E-3</v>
      </c>
      <c r="S142" s="1038">
        <v>9.4200000000000002E-4</v>
      </c>
      <c r="T142" s="1038">
        <v>4.99599999999999E-3</v>
      </c>
      <c r="U142" s="719">
        <v>1.4259999999999899E-2</v>
      </c>
      <c r="V142" s="722">
        <v>1.1403E-2</v>
      </c>
      <c r="W142" s="1036">
        <v>2.7172999999999899E-2</v>
      </c>
      <c r="X142" s="1036">
        <v>6.4824000000000007E-2</v>
      </c>
      <c r="Y142" s="723">
        <v>9.1224999999999903E-2</v>
      </c>
      <c r="Z142" s="722">
        <v>1.87499999999999E-3</v>
      </c>
      <c r="AA142" s="1036">
        <v>1.6249999999999999E-3</v>
      </c>
      <c r="AB142" s="1036">
        <v>2E-3</v>
      </c>
      <c r="AC142" s="723">
        <v>1.4999999999999999E-2</v>
      </c>
      <c r="AD142" s="722">
        <v>1.5699999999999999E-4</v>
      </c>
      <c r="AE142" s="1036">
        <v>1.05E-4</v>
      </c>
      <c r="AF142" s="1036">
        <v>7.4899999999999902E-4</v>
      </c>
      <c r="AG142" s="723">
        <v>3.61999999999999E-3</v>
      </c>
      <c r="AH142" s="736">
        <v>205.28400441913601</v>
      </c>
      <c r="AI142" s="1035">
        <v>170.79629167672101</v>
      </c>
      <c r="AJ142" s="737">
        <v>189.066568070024</v>
      </c>
    </row>
    <row r="143" spans="1:36" ht="12.75" customHeight="1" x14ac:dyDescent="0.2">
      <c r="A143" s="1335" t="s">
        <v>1596</v>
      </c>
      <c r="B143" s="1336" t="s">
        <v>188</v>
      </c>
      <c r="C143" s="1337" t="s">
        <v>151</v>
      </c>
      <c r="D143" s="1338" t="s">
        <v>1717</v>
      </c>
      <c r="E143" s="1064" t="s">
        <v>1914</v>
      </c>
      <c r="F143" s="715">
        <v>0.51354699999999998</v>
      </c>
      <c r="G143" s="1039">
        <v>0.31458199999999897</v>
      </c>
      <c r="H143" s="1039">
        <v>0.50912999999999997</v>
      </c>
      <c r="I143" s="716">
        <v>3.05932</v>
      </c>
      <c r="J143" s="715">
        <v>0.107364</v>
      </c>
      <c r="K143" s="1039">
        <v>2.0013E-2</v>
      </c>
      <c r="L143" s="1039">
        <v>6.5409999999999996E-2</v>
      </c>
      <c r="M143" s="716">
        <v>1.55522</v>
      </c>
      <c r="N143" s="715">
        <v>5.0250000000000003E-2</v>
      </c>
      <c r="O143" s="1039">
        <v>6.9984000000000005E-2</v>
      </c>
      <c r="P143" s="1039">
        <v>1.86259999999999E-2</v>
      </c>
      <c r="Q143" s="716">
        <v>0.95308499999999996</v>
      </c>
      <c r="R143" s="718">
        <v>1.7830000000000001E-3</v>
      </c>
      <c r="S143" s="1038">
        <v>9.4199999999999904E-4</v>
      </c>
      <c r="T143" s="1038">
        <v>4.99599999999999E-3</v>
      </c>
      <c r="U143" s="719">
        <v>1.4259999999999899E-2</v>
      </c>
      <c r="V143" s="722">
        <v>5.5069999999999997E-3</v>
      </c>
      <c r="W143" s="1036">
        <v>2.83089999999999E-2</v>
      </c>
      <c r="X143" s="1036">
        <v>6.4727999999999994E-2</v>
      </c>
      <c r="Y143" s="723">
        <v>4.4054999999999997E-2</v>
      </c>
      <c r="Z143" s="722">
        <v>1.8749999999999999E-3</v>
      </c>
      <c r="AA143" s="1036">
        <v>1.6249999999999999E-3</v>
      </c>
      <c r="AB143" s="1036">
        <v>1.9999999999999901E-3</v>
      </c>
      <c r="AC143" s="723">
        <v>1.4999999999999999E-2</v>
      </c>
      <c r="AD143" s="722">
        <v>1.5699999999999899E-4</v>
      </c>
      <c r="AE143" s="1036">
        <v>1.05E-4</v>
      </c>
      <c r="AF143" s="1036">
        <v>7.4899999999999999E-4</v>
      </c>
      <c r="AG143" s="723">
        <v>3.62E-3</v>
      </c>
      <c r="AH143" s="736">
        <v>210.18668930971299</v>
      </c>
      <c r="AI143" s="1035">
        <v>174.53169987821201</v>
      </c>
      <c r="AJ143" s="737">
        <v>192.958666100675</v>
      </c>
    </row>
    <row r="144" spans="1:36" ht="12.75" customHeight="1" x14ac:dyDescent="0.2">
      <c r="A144" s="1335" t="s">
        <v>1694</v>
      </c>
      <c r="B144" s="1336" t="s">
        <v>188</v>
      </c>
      <c r="C144" s="1337" t="s">
        <v>151</v>
      </c>
      <c r="D144" s="1338" t="s">
        <v>1718</v>
      </c>
      <c r="E144" s="1064" t="s">
        <v>1939</v>
      </c>
      <c r="F144" s="715">
        <v>0.64668000000000003</v>
      </c>
      <c r="G144" s="1039">
        <v>0.354438999999999</v>
      </c>
      <c r="H144" s="1039">
        <v>0.24970000000000001</v>
      </c>
      <c r="I144" s="716">
        <v>1.1242540000000001</v>
      </c>
      <c r="J144" s="715">
        <v>1.91159999999999E-2</v>
      </c>
      <c r="K144" s="1039">
        <v>1.4009999999999899E-2</v>
      </c>
      <c r="L144" s="1039">
        <v>1.6476999999999999E-2</v>
      </c>
      <c r="M144" s="716">
        <v>3.2127999999999997E-2</v>
      </c>
      <c r="N144" s="715">
        <v>0.13569300000000001</v>
      </c>
      <c r="O144" s="1039">
        <v>0.120895999999999</v>
      </c>
      <c r="P144" s="1039">
        <v>0.151618</v>
      </c>
      <c r="Q144" s="716">
        <v>0.21287900000000001</v>
      </c>
      <c r="R144" s="718">
        <v>4.62999999999999E-4</v>
      </c>
      <c r="S144" s="1038">
        <v>1.48799999999999E-3</v>
      </c>
      <c r="T144" s="1038">
        <v>1.5E-3</v>
      </c>
      <c r="U144" s="719">
        <v>5.0000000000000001E-4</v>
      </c>
      <c r="V144" s="722">
        <v>4.2553000000000001E-2</v>
      </c>
      <c r="W144" s="1036">
        <v>3.7913000000000002E-2</v>
      </c>
      <c r="X144" s="1036">
        <v>4.7546999999999999E-2</v>
      </c>
      <c r="Y144" s="723">
        <v>6.6758999999999999E-2</v>
      </c>
      <c r="Z144" s="722">
        <v>9.2499999999999995E-3</v>
      </c>
      <c r="AA144" s="1036">
        <v>3.7499999999999899E-3</v>
      </c>
      <c r="AB144" s="1036">
        <v>4.0000000000000001E-3</v>
      </c>
      <c r="AC144" s="723">
        <v>0.01</v>
      </c>
      <c r="AD144" s="722">
        <v>4.62999999999999E-4</v>
      </c>
      <c r="AE144" s="1036">
        <v>4.8699999999999899E-4</v>
      </c>
      <c r="AF144" s="1036">
        <v>5.0000000000000001E-4</v>
      </c>
      <c r="AG144" s="723">
        <v>5.0000000000000001E-4</v>
      </c>
      <c r="AH144" s="736">
        <v>287.34519030665598</v>
      </c>
      <c r="AI144" s="1035">
        <v>239.02211548416599</v>
      </c>
      <c r="AJ144" s="737">
        <v>264.56967868255998</v>
      </c>
    </row>
    <row r="145" spans="1:36" ht="12.75" customHeight="1" x14ac:dyDescent="0.2">
      <c r="A145" s="1335" t="s">
        <v>801</v>
      </c>
      <c r="B145" s="1336" t="s">
        <v>188</v>
      </c>
      <c r="C145" s="1337" t="s">
        <v>36</v>
      </c>
      <c r="D145" s="1338" t="s">
        <v>802</v>
      </c>
      <c r="E145" s="1064" t="s">
        <v>1938</v>
      </c>
      <c r="F145" s="715">
        <v>6.0124999999999797E-2</v>
      </c>
      <c r="G145" s="1039">
        <v>7.5374999999999998E-2</v>
      </c>
      <c r="H145" s="1039">
        <v>3.4999999999999899E-2</v>
      </c>
      <c r="I145" s="716">
        <v>6.5000000000000002E-2</v>
      </c>
      <c r="J145" s="715">
        <v>0.143375</v>
      </c>
      <c r="K145" s="1039">
        <v>8.7124999999999897E-2</v>
      </c>
      <c r="L145" s="1039">
        <v>0.13699999999999901</v>
      </c>
      <c r="M145" s="716">
        <v>0.155</v>
      </c>
      <c r="N145" s="715">
        <v>1.11696999999999</v>
      </c>
      <c r="O145" s="1039">
        <v>0.91644000000000103</v>
      </c>
      <c r="P145" s="1039">
        <v>1.0675109999999901</v>
      </c>
      <c r="Q145" s="716">
        <v>1.646522</v>
      </c>
      <c r="R145" s="718">
        <v>4.6299999999999998E-4</v>
      </c>
      <c r="S145" s="1038">
        <v>1.488E-3</v>
      </c>
      <c r="T145" s="1038">
        <v>1.4999999999999901E-3</v>
      </c>
      <c r="U145" s="719">
        <v>5.0000000000000001E-4</v>
      </c>
      <c r="V145" s="722">
        <v>2.4290000000000002E-3</v>
      </c>
      <c r="W145" s="1036">
        <v>2.065E-3</v>
      </c>
      <c r="X145" s="1036">
        <v>1.861E-3</v>
      </c>
      <c r="Y145" s="723">
        <v>3.6519999999999999E-3</v>
      </c>
      <c r="Z145" s="722">
        <v>9.2499999999999995E-3</v>
      </c>
      <c r="AA145" s="1036">
        <v>3.7499999999999999E-3</v>
      </c>
      <c r="AB145" s="1036">
        <v>3.9999999999999897E-3</v>
      </c>
      <c r="AC145" s="723">
        <v>0.01</v>
      </c>
      <c r="AD145" s="722">
        <v>4.6299999999999998E-4</v>
      </c>
      <c r="AE145" s="1036">
        <v>4.8700000000000002E-4</v>
      </c>
      <c r="AF145" s="1036">
        <v>4.9999999999999903E-4</v>
      </c>
      <c r="AG145" s="723">
        <v>5.0000000000000001E-4</v>
      </c>
      <c r="AH145" s="736">
        <v>265.04893837390603</v>
      </c>
      <c r="AI145" s="1035">
        <v>220.53419293807801</v>
      </c>
      <c r="AJ145" s="737">
        <v>244.13300174098299</v>
      </c>
    </row>
    <row r="146" spans="1:36" ht="12.75" customHeight="1" x14ac:dyDescent="0.2">
      <c r="A146" s="1335" t="s">
        <v>1470</v>
      </c>
      <c r="B146" s="1336" t="s">
        <v>188</v>
      </c>
      <c r="C146" s="1337" t="s">
        <v>36</v>
      </c>
      <c r="D146" s="1338" t="s">
        <v>1471</v>
      </c>
      <c r="E146" s="1064" t="s">
        <v>1851</v>
      </c>
      <c r="F146" s="715">
        <v>0.64668000000000003</v>
      </c>
      <c r="G146" s="1039">
        <v>0.354439</v>
      </c>
      <c r="H146" s="1039">
        <v>0.24969999999999901</v>
      </c>
      <c r="I146" s="716">
        <v>1.1242539999999901</v>
      </c>
      <c r="J146" s="715">
        <v>1.9116000000000001E-2</v>
      </c>
      <c r="K146" s="1039">
        <v>1.401E-2</v>
      </c>
      <c r="L146" s="1039">
        <v>1.6476999999999901E-2</v>
      </c>
      <c r="M146" s="716">
        <v>3.21279999999999E-2</v>
      </c>
      <c r="N146" s="715">
        <v>2.8674999999999898E-2</v>
      </c>
      <c r="O146" s="1039">
        <v>1.6225E-2</v>
      </c>
      <c r="P146" s="1039">
        <v>1.8999999999999899E-2</v>
      </c>
      <c r="Q146" s="716">
        <v>3.0999999999999899E-2</v>
      </c>
      <c r="R146" s="718">
        <v>4.6299999999999998E-4</v>
      </c>
      <c r="S146" s="1038">
        <v>1.488E-3</v>
      </c>
      <c r="T146" s="1038">
        <v>1.4999999999999901E-3</v>
      </c>
      <c r="U146" s="719">
        <v>5.0000000000000001E-4</v>
      </c>
      <c r="V146" s="722">
        <v>4.2550000000000001E-3</v>
      </c>
      <c r="W146" s="1036">
        <v>3.7910000000000001E-3</v>
      </c>
      <c r="X146" s="1036">
        <v>4.7549999999999901E-3</v>
      </c>
      <c r="Y146" s="723">
        <v>6.6759999999999901E-3</v>
      </c>
      <c r="Z146" s="722">
        <v>9.2499999999999891E-3</v>
      </c>
      <c r="AA146" s="1036">
        <v>3.7499999999999899E-3</v>
      </c>
      <c r="AB146" s="1036">
        <v>3.9999999999999897E-3</v>
      </c>
      <c r="AC146" s="723">
        <v>9.9999999999999898E-3</v>
      </c>
      <c r="AD146" s="722">
        <v>4.6299999999999998E-4</v>
      </c>
      <c r="AE146" s="1036">
        <v>4.8699999999999899E-4</v>
      </c>
      <c r="AF146" s="1036">
        <v>4.9999999999999903E-4</v>
      </c>
      <c r="AG146" s="723">
        <v>5.0000000000000001E-4</v>
      </c>
      <c r="AH146" s="736">
        <v>266.48542240209599</v>
      </c>
      <c r="AI146" s="1035">
        <v>221.89259770694099</v>
      </c>
      <c r="AJ146" s="737">
        <v>245.699104901114</v>
      </c>
    </row>
    <row r="147" spans="1:36" ht="12.75" customHeight="1" x14ac:dyDescent="0.2">
      <c r="A147" s="1335" t="s">
        <v>1598</v>
      </c>
      <c r="B147" s="1336" t="s">
        <v>188</v>
      </c>
      <c r="C147" s="1337" t="s">
        <v>36</v>
      </c>
      <c r="D147" s="1338" t="s">
        <v>1715</v>
      </c>
      <c r="E147" s="1064" t="s">
        <v>1937</v>
      </c>
      <c r="F147" s="715">
        <v>1.5085999999999999</v>
      </c>
      <c r="G147" s="1039">
        <v>0.70547800000000005</v>
      </c>
      <c r="H147" s="1039">
        <v>0.69702699999999895</v>
      </c>
      <c r="I147" s="716">
        <v>1.63091599999999</v>
      </c>
      <c r="J147" s="715">
        <v>0.44604700000000003</v>
      </c>
      <c r="K147" s="1039">
        <v>0.39849200000000001</v>
      </c>
      <c r="L147" s="1039">
        <v>0.47436099999999998</v>
      </c>
      <c r="M147" s="716">
        <v>0.482212999999999</v>
      </c>
      <c r="N147" s="715">
        <v>1.8338399999999999</v>
      </c>
      <c r="O147" s="1039">
        <v>1.93136999999999</v>
      </c>
      <c r="P147" s="1039">
        <v>1.756893</v>
      </c>
      <c r="Q147" s="716">
        <v>1.9825280000000001</v>
      </c>
      <c r="R147" s="718">
        <v>0.53525199999999895</v>
      </c>
      <c r="S147" s="1038">
        <v>0.29772599999999999</v>
      </c>
      <c r="T147" s="1038">
        <v>0.15326400000000001</v>
      </c>
      <c r="U147" s="719">
        <v>0.57865100000000003</v>
      </c>
      <c r="V147" s="722">
        <v>9.2500000000000004E-4</v>
      </c>
      <c r="W147" s="1036">
        <v>9.7499999999999996E-4</v>
      </c>
      <c r="X147" s="1036">
        <v>1E-3</v>
      </c>
      <c r="Y147" s="723">
        <v>1E-3</v>
      </c>
      <c r="Z147" s="722">
        <v>0</v>
      </c>
      <c r="AA147" s="1036">
        <v>0</v>
      </c>
      <c r="AB147" s="1036">
        <v>0</v>
      </c>
      <c r="AC147" s="723">
        <v>0</v>
      </c>
      <c r="AD147" s="722">
        <v>0.28197299999999997</v>
      </c>
      <c r="AE147" s="1036">
        <v>0.159611</v>
      </c>
      <c r="AF147" s="1036">
        <v>8.4294999999999995E-2</v>
      </c>
      <c r="AG147" s="723">
        <v>0.48380000000000001</v>
      </c>
      <c r="AH147" s="736">
        <v>402.96927091321197</v>
      </c>
      <c r="AI147" s="1035">
        <v>335.27043339979201</v>
      </c>
      <c r="AJ147" s="737">
        <v>371.134698511068</v>
      </c>
    </row>
    <row r="148" spans="1:36" ht="12.75" customHeight="1" x14ac:dyDescent="0.2">
      <c r="A148" s="1335" t="s">
        <v>1472</v>
      </c>
      <c r="B148" s="1336" t="s">
        <v>188</v>
      </c>
      <c r="C148" s="1337" t="s">
        <v>36</v>
      </c>
      <c r="D148" s="1338" t="s">
        <v>1473</v>
      </c>
      <c r="E148" s="1064" t="s">
        <v>1936</v>
      </c>
      <c r="F148" s="715">
        <v>3.5287000000000002</v>
      </c>
      <c r="G148" s="1039">
        <v>0.494449999999999</v>
      </c>
      <c r="H148" s="1039">
        <v>0.65976199999999996</v>
      </c>
      <c r="I148" s="716">
        <v>3.3</v>
      </c>
      <c r="J148" s="715">
        <v>0.14032</v>
      </c>
      <c r="K148" s="1039">
        <v>0.12615999999999999</v>
      </c>
      <c r="L148" s="1039">
        <v>0.13533200000000001</v>
      </c>
      <c r="M148" s="716">
        <v>0.64</v>
      </c>
      <c r="N148" s="715">
        <v>1.2542500000000001</v>
      </c>
      <c r="O148" s="1039">
        <v>0.85422999999999905</v>
      </c>
      <c r="P148" s="1039">
        <v>1.3421909999999999</v>
      </c>
      <c r="Q148" s="716">
        <v>0</v>
      </c>
      <c r="R148" s="718">
        <v>0.21592500000000001</v>
      </c>
      <c r="S148" s="1038">
        <v>0.120015</v>
      </c>
      <c r="T148" s="1038">
        <v>0.164744</v>
      </c>
      <c r="U148" s="719">
        <v>0.61099999999999999</v>
      </c>
      <c r="V148" s="722">
        <v>9.2500000000000004E-4</v>
      </c>
      <c r="W148" s="1036">
        <v>9.7499999999999898E-4</v>
      </c>
      <c r="X148" s="1036">
        <v>9.9999999999999894E-4</v>
      </c>
      <c r="Y148" s="723">
        <v>9.9999999999999894E-4</v>
      </c>
      <c r="Z148" s="722">
        <v>1.8500000000000001E-3</v>
      </c>
      <c r="AA148" s="1036">
        <v>3.94999999999999E-3</v>
      </c>
      <c r="AB148" s="1036">
        <v>3.9999999999999897E-3</v>
      </c>
      <c r="AC148" s="723">
        <v>1.9999999999999901E-3</v>
      </c>
      <c r="AD148" s="722">
        <v>0.173287</v>
      </c>
      <c r="AE148" s="1036">
        <v>9.1389999999999902E-2</v>
      </c>
      <c r="AF148" s="1036">
        <v>0.11532100000000001</v>
      </c>
      <c r="AG148" s="723">
        <v>0.13250699999999899</v>
      </c>
      <c r="AH148" s="736">
        <v>316.96651992095798</v>
      </c>
      <c r="AI148" s="1035">
        <v>263.71614457423698</v>
      </c>
      <c r="AJ148" s="737">
        <v>291.92616484720298</v>
      </c>
    </row>
    <row r="149" spans="1:36" ht="12.75" customHeight="1" x14ac:dyDescent="0.2">
      <c r="A149" s="1335" t="s">
        <v>1474</v>
      </c>
      <c r="B149" s="1336" t="s">
        <v>188</v>
      </c>
      <c r="C149" s="1337" t="s">
        <v>36</v>
      </c>
      <c r="D149" s="1338" t="s">
        <v>1475</v>
      </c>
      <c r="E149" s="1064" t="s">
        <v>1935</v>
      </c>
      <c r="F149" s="715">
        <v>0.768895</v>
      </c>
      <c r="G149" s="1039">
        <v>9.5796999999999993E-2</v>
      </c>
      <c r="H149" s="1039">
        <v>0.15273700000000001</v>
      </c>
      <c r="I149" s="716">
        <v>1.74</v>
      </c>
      <c r="J149" s="715">
        <v>0.15337499999999901</v>
      </c>
      <c r="K149" s="1039">
        <v>6.55079999999999E-2</v>
      </c>
      <c r="L149" s="1039">
        <v>4.4956999999999997E-2</v>
      </c>
      <c r="M149" s="716">
        <v>0.369999999999999</v>
      </c>
      <c r="N149" s="715">
        <v>1.4062999999999899</v>
      </c>
      <c r="O149" s="1039">
        <v>0.78732499999999905</v>
      </c>
      <c r="P149" s="1039">
        <v>1.126549</v>
      </c>
      <c r="Q149" s="716">
        <v>0.86</v>
      </c>
      <c r="R149" s="718">
        <v>0.15998999999999899</v>
      </c>
      <c r="S149" s="1038">
        <v>9.2646999999999896E-2</v>
      </c>
      <c r="T149" s="1038">
        <v>0.19032199999999899</v>
      </c>
      <c r="U149" s="719">
        <v>0.246</v>
      </c>
      <c r="V149" s="722">
        <v>2.7750000000000001E-3</v>
      </c>
      <c r="W149" s="1036">
        <v>2.9249999999999901E-3</v>
      </c>
      <c r="X149" s="1036">
        <v>3.0000000000000001E-3</v>
      </c>
      <c r="Y149" s="723">
        <v>2.9999999999999901E-3</v>
      </c>
      <c r="Z149" s="722">
        <v>3.7000000000000002E-3</v>
      </c>
      <c r="AA149" s="1036">
        <v>5.8999999999999999E-3</v>
      </c>
      <c r="AB149" s="1036">
        <v>6.0000000000000001E-3</v>
      </c>
      <c r="AC149" s="723">
        <v>3.9999999999999897E-3</v>
      </c>
      <c r="AD149" s="722">
        <v>0.131211999999999</v>
      </c>
      <c r="AE149" s="1036">
        <v>7.5190999999999897E-2</v>
      </c>
      <c r="AF149" s="1036">
        <v>0.152258</v>
      </c>
      <c r="AG149" s="723">
        <v>0.153859999999999</v>
      </c>
      <c r="AH149" s="736">
        <v>318.58536520092798</v>
      </c>
      <c r="AI149" s="1035">
        <v>265.06302384717202</v>
      </c>
      <c r="AJ149" s="737">
        <v>293.41712135005503</v>
      </c>
    </row>
    <row r="150" spans="1:36" ht="12.75" customHeight="1" x14ac:dyDescent="0.2">
      <c r="A150" s="1335" t="s">
        <v>1476</v>
      </c>
      <c r="B150" s="1336" t="s">
        <v>188</v>
      </c>
      <c r="C150" s="1337" t="s">
        <v>36</v>
      </c>
      <c r="D150" s="1338" t="s">
        <v>1477</v>
      </c>
      <c r="E150" s="1064" t="s">
        <v>1934</v>
      </c>
      <c r="F150" s="715">
        <v>0.29121000000000002</v>
      </c>
      <c r="G150" s="1039">
        <v>1.55579999999999E-2</v>
      </c>
      <c r="H150" s="1039">
        <v>6.4161999999999803E-2</v>
      </c>
      <c r="I150" s="716">
        <v>2.08</v>
      </c>
      <c r="J150" s="715">
        <v>2.43189999999999E-2</v>
      </c>
      <c r="K150" s="1039">
        <v>5.2909999999999902E-3</v>
      </c>
      <c r="L150" s="1039">
        <v>1.6753999999999901E-2</v>
      </c>
      <c r="M150" s="716">
        <v>0.13999999999999899</v>
      </c>
      <c r="N150" s="715">
        <v>1.2165699999999899</v>
      </c>
      <c r="O150" s="1039">
        <v>0.84807999999999795</v>
      </c>
      <c r="P150" s="1039">
        <v>1.0950879999999901</v>
      </c>
      <c r="Q150" s="716">
        <v>0.33999999999999903</v>
      </c>
      <c r="R150" s="718">
        <v>5.5854999999999898E-2</v>
      </c>
      <c r="S150" s="1038">
        <v>4.9092999999999901E-2</v>
      </c>
      <c r="T150" s="1038">
        <v>0.104091999999999</v>
      </c>
      <c r="U150" s="719">
        <v>9.2999999999999999E-2</v>
      </c>
      <c r="V150" s="722">
        <v>2.7750000000000001E-3</v>
      </c>
      <c r="W150" s="1036">
        <v>2.9249999999999901E-3</v>
      </c>
      <c r="X150" s="1036">
        <v>3.0000000000000001E-3</v>
      </c>
      <c r="Y150" s="723">
        <v>2.9999999999999901E-3</v>
      </c>
      <c r="Z150" s="722">
        <v>9.2499999999999995E-3</v>
      </c>
      <c r="AA150" s="1036">
        <v>3.7499999999999999E-3</v>
      </c>
      <c r="AB150" s="1036">
        <v>3.9999999999999897E-3</v>
      </c>
      <c r="AC150" s="723">
        <v>0.01</v>
      </c>
      <c r="AD150" s="722">
        <v>4.7647000000000002E-2</v>
      </c>
      <c r="AE150" s="1036">
        <v>4.1785999999999997E-2</v>
      </c>
      <c r="AF150" s="1036">
        <v>8.8478000000000001E-2</v>
      </c>
      <c r="AG150" s="723">
        <v>7.6777999999999999E-2</v>
      </c>
      <c r="AH150" s="736">
        <v>289.20680562783798</v>
      </c>
      <c r="AI150" s="1035">
        <v>240.620062282361</v>
      </c>
      <c r="AJ150" s="737">
        <v>266.35946798323801</v>
      </c>
    </row>
    <row r="151" spans="1:36" ht="12.75" customHeight="1" x14ac:dyDescent="0.2">
      <c r="A151" s="1335" t="s">
        <v>1478</v>
      </c>
      <c r="B151" s="1336" t="s">
        <v>188</v>
      </c>
      <c r="C151" s="1337" t="s">
        <v>36</v>
      </c>
      <c r="D151" s="1338" t="s">
        <v>1479</v>
      </c>
      <c r="E151" s="1064" t="s">
        <v>1933</v>
      </c>
      <c r="F151" s="715">
        <v>2.6749999999999899E-2</v>
      </c>
      <c r="G151" s="1039">
        <v>1.0012999999999999E-2</v>
      </c>
      <c r="H151" s="1039">
        <v>6.7393999999999898E-2</v>
      </c>
      <c r="I151" s="716">
        <v>1.43999999999999</v>
      </c>
      <c r="J151" s="715">
        <v>1.44809999999999E-2</v>
      </c>
      <c r="K151" s="1039">
        <v>1.7570000000000001E-3</v>
      </c>
      <c r="L151" s="1039">
        <v>7.2729999999999696E-3</v>
      </c>
      <c r="M151" s="716">
        <v>6.9999999999999896E-2</v>
      </c>
      <c r="N151" s="715">
        <v>1.42632</v>
      </c>
      <c r="O151" s="1039">
        <v>0.85621000000000203</v>
      </c>
      <c r="P151" s="1039">
        <v>1.2913399999999899</v>
      </c>
      <c r="Q151" s="716">
        <v>0.13999999999999899</v>
      </c>
      <c r="R151" s="718">
        <v>7.5858999999999899E-2</v>
      </c>
      <c r="S151" s="1038">
        <v>3.8219000000000003E-2</v>
      </c>
      <c r="T151" s="1038">
        <v>8.3828E-2</v>
      </c>
      <c r="U151" s="719">
        <v>3.6999999999999901E-2</v>
      </c>
      <c r="V151" s="722">
        <v>1.8499999999999901E-3</v>
      </c>
      <c r="W151" s="1036">
        <v>1.9499999999999899E-3</v>
      </c>
      <c r="X151" s="1036">
        <v>1.9999999999999901E-3</v>
      </c>
      <c r="Y151" s="723">
        <v>1.9999999999999901E-3</v>
      </c>
      <c r="Z151" s="722">
        <v>9.25000000000001E-3</v>
      </c>
      <c r="AA151" s="1036">
        <v>3.7499999999999999E-3</v>
      </c>
      <c r="AB151" s="1036">
        <v>3.9999999999999801E-3</v>
      </c>
      <c r="AC151" s="723">
        <v>9.9999999999999794E-3</v>
      </c>
      <c r="AD151" s="722">
        <v>6.1623999999999901E-2</v>
      </c>
      <c r="AE151" s="1036">
        <v>3.1792999999999898E-2</v>
      </c>
      <c r="AF151" s="1036">
        <v>7.2930999999999802E-2</v>
      </c>
      <c r="AG151" s="723">
        <v>9.0494999999999701E-2</v>
      </c>
      <c r="AH151" s="736">
        <v>260.54770998077601</v>
      </c>
      <c r="AI151" s="1035">
        <v>216.77569470400499</v>
      </c>
      <c r="AJ151" s="737">
        <v>239.96444089229499</v>
      </c>
    </row>
    <row r="152" spans="1:36" ht="12.75" customHeight="1" x14ac:dyDescent="0.2">
      <c r="A152" s="1335" t="s">
        <v>1480</v>
      </c>
      <c r="B152" s="1336" t="s">
        <v>188</v>
      </c>
      <c r="C152" s="1337" t="s">
        <v>36</v>
      </c>
      <c r="D152" s="1338" t="s">
        <v>1481</v>
      </c>
      <c r="E152" s="1064" t="s">
        <v>1933</v>
      </c>
      <c r="F152" s="715">
        <v>2.6749999999999999E-2</v>
      </c>
      <c r="G152" s="1039">
        <v>1.00129999999999E-2</v>
      </c>
      <c r="H152" s="1039">
        <v>6.7393999999999996E-2</v>
      </c>
      <c r="I152" s="716">
        <v>1.43999999999999</v>
      </c>
      <c r="J152" s="715">
        <v>1.4481000000000001E-2</v>
      </c>
      <c r="K152" s="1039">
        <v>1.7569999999999899E-3</v>
      </c>
      <c r="L152" s="1039">
        <v>7.273E-3</v>
      </c>
      <c r="M152" s="716">
        <v>7.0000000000000007E-2</v>
      </c>
      <c r="N152" s="715">
        <v>1.42632</v>
      </c>
      <c r="O152" s="1039">
        <v>0.85621000000000003</v>
      </c>
      <c r="P152" s="1039">
        <v>1.2913399999999999</v>
      </c>
      <c r="Q152" s="716">
        <v>0.14000000000000001</v>
      </c>
      <c r="R152" s="718">
        <v>2.9999999999999997E-4</v>
      </c>
      <c r="S152" s="1038">
        <v>5.7499999999999901E-4</v>
      </c>
      <c r="T152" s="1038">
        <v>1.5E-3</v>
      </c>
      <c r="U152" s="719">
        <v>3.6999999999999901E-2</v>
      </c>
      <c r="V152" s="722">
        <v>1.8500000000000001E-3</v>
      </c>
      <c r="W152" s="1036">
        <v>1.9499999999999899E-3</v>
      </c>
      <c r="X152" s="1036">
        <v>2E-3</v>
      </c>
      <c r="Y152" s="723">
        <v>1.9999999999999901E-3</v>
      </c>
      <c r="Z152" s="722">
        <v>9.2499999999999995E-3</v>
      </c>
      <c r="AA152" s="1036">
        <v>3.7499999999999899E-3</v>
      </c>
      <c r="AB152" s="1036">
        <v>4.0000000000000001E-3</v>
      </c>
      <c r="AC152" s="723">
        <v>9.9999999999999898E-3</v>
      </c>
      <c r="AD152" s="722">
        <v>4.6299999999999998E-4</v>
      </c>
      <c r="AE152" s="1036">
        <v>4.8699999999999899E-4</v>
      </c>
      <c r="AF152" s="1036">
        <v>5.0000000000000001E-4</v>
      </c>
      <c r="AG152" s="723">
        <v>4.9999999999999903E-4</v>
      </c>
      <c r="AH152" s="736">
        <v>249.5810164591</v>
      </c>
      <c r="AI152" s="1035">
        <v>207.65140569397099</v>
      </c>
      <c r="AJ152" s="737">
        <v>229.86411615883199</v>
      </c>
    </row>
    <row r="153" spans="1:36" ht="12.75" customHeight="1" x14ac:dyDescent="0.2">
      <c r="A153" s="1335" t="s">
        <v>797</v>
      </c>
      <c r="B153" s="1336" t="s">
        <v>188</v>
      </c>
      <c r="C153" s="1337" t="s">
        <v>36</v>
      </c>
      <c r="D153" s="1338" t="s">
        <v>798</v>
      </c>
      <c r="E153" s="1064" t="s">
        <v>1932</v>
      </c>
      <c r="F153" s="715">
        <v>4.4400000000000002E-2</v>
      </c>
      <c r="G153" s="1039">
        <v>0.04</v>
      </c>
      <c r="H153" s="1039">
        <v>3.6999999999999901E-2</v>
      </c>
      <c r="I153" s="716">
        <v>1.43999999999999</v>
      </c>
      <c r="J153" s="715">
        <v>0.159749999999999</v>
      </c>
      <c r="K153" s="1039">
        <v>7.9250000000000195E-2</v>
      </c>
      <c r="L153" s="1039">
        <v>0.156</v>
      </c>
      <c r="M153" s="716">
        <v>6.9999999999999798E-2</v>
      </c>
      <c r="N153" s="715">
        <v>1.58586</v>
      </c>
      <c r="O153" s="1039">
        <v>1.2854099999999999</v>
      </c>
      <c r="P153" s="1039">
        <v>1.5318989999999999</v>
      </c>
      <c r="Q153" s="716">
        <v>0.13999999999999899</v>
      </c>
      <c r="R153" s="718">
        <v>4.2499999999999998E-4</v>
      </c>
      <c r="S153" s="1038">
        <v>1.475E-3</v>
      </c>
      <c r="T153" s="1038">
        <v>1.5E-3</v>
      </c>
      <c r="U153" s="719">
        <v>1E-3</v>
      </c>
      <c r="V153" s="722">
        <v>1.8500000000000001E-3</v>
      </c>
      <c r="W153" s="1036">
        <v>1.9499999999999899E-3</v>
      </c>
      <c r="X153" s="1036">
        <v>2E-3</v>
      </c>
      <c r="Y153" s="723">
        <v>2E-3</v>
      </c>
      <c r="Z153" s="722">
        <v>9.2500000000000204E-3</v>
      </c>
      <c r="AA153" s="1036">
        <v>3.7499999999999999E-3</v>
      </c>
      <c r="AB153" s="1036">
        <v>4.0000000000000001E-3</v>
      </c>
      <c r="AC153" s="723">
        <v>0.01</v>
      </c>
      <c r="AD153" s="722">
        <v>4.6300000000000101E-4</v>
      </c>
      <c r="AE153" s="1036">
        <v>4.8700000000000002E-4</v>
      </c>
      <c r="AF153" s="1036">
        <v>5.0000000000000001E-4</v>
      </c>
      <c r="AG153" s="723">
        <v>5.0000000000000001E-4</v>
      </c>
      <c r="AH153" s="736">
        <v>248.84748446085499</v>
      </c>
      <c r="AI153" s="1035">
        <v>207.089101448848</v>
      </c>
      <c r="AJ153" s="737">
        <v>229.28432631077499</v>
      </c>
    </row>
    <row r="154" spans="1:36" ht="12.75" customHeight="1" x14ac:dyDescent="0.2">
      <c r="A154" s="1335" t="s">
        <v>1482</v>
      </c>
      <c r="B154" s="1336" t="s">
        <v>188</v>
      </c>
      <c r="C154" s="1337" t="s">
        <v>1484</v>
      </c>
      <c r="D154" s="1338" t="s">
        <v>1483</v>
      </c>
      <c r="E154" s="1064" t="s">
        <v>152</v>
      </c>
      <c r="F154" s="715">
        <v>0</v>
      </c>
      <c r="G154" s="1039">
        <v>0</v>
      </c>
      <c r="H154" s="1039">
        <v>0</v>
      </c>
      <c r="I154" s="716">
        <v>0</v>
      </c>
      <c r="J154" s="715">
        <v>0</v>
      </c>
      <c r="K154" s="1039">
        <v>0</v>
      </c>
      <c r="L154" s="1039">
        <v>0</v>
      </c>
      <c r="M154" s="716">
        <v>0</v>
      </c>
      <c r="N154" s="715">
        <v>0</v>
      </c>
      <c r="O154" s="1039">
        <v>0</v>
      </c>
      <c r="P154" s="1039">
        <v>0</v>
      </c>
      <c r="Q154" s="716">
        <v>0</v>
      </c>
      <c r="R154" s="718">
        <v>0</v>
      </c>
      <c r="S154" s="1038">
        <v>0</v>
      </c>
      <c r="T154" s="1038">
        <v>0</v>
      </c>
      <c r="U154" s="719">
        <v>0</v>
      </c>
      <c r="V154" s="722">
        <v>0</v>
      </c>
      <c r="W154" s="1036">
        <v>0</v>
      </c>
      <c r="X154" s="1036">
        <v>0</v>
      </c>
      <c r="Y154" s="723">
        <v>0</v>
      </c>
      <c r="Z154" s="722">
        <v>0</v>
      </c>
      <c r="AA154" s="1036">
        <v>0</v>
      </c>
      <c r="AB154" s="1036">
        <v>0</v>
      </c>
      <c r="AC154" s="723">
        <v>0</v>
      </c>
      <c r="AD154" s="722">
        <v>0</v>
      </c>
      <c r="AE154" s="1036">
        <v>0</v>
      </c>
      <c r="AF154" s="1036">
        <v>0</v>
      </c>
      <c r="AG154" s="723">
        <v>0</v>
      </c>
      <c r="AH154" s="736">
        <v>0</v>
      </c>
      <c r="AI154" s="1035">
        <v>0</v>
      </c>
      <c r="AJ154" s="737">
        <v>0</v>
      </c>
    </row>
    <row r="155" spans="1:36" ht="12.75" customHeight="1" x14ac:dyDescent="0.2">
      <c r="A155" s="1335" t="s">
        <v>1600</v>
      </c>
      <c r="B155" s="1336" t="s">
        <v>188</v>
      </c>
      <c r="C155" s="1337" t="s">
        <v>14</v>
      </c>
      <c r="D155" s="1338" t="s">
        <v>1717</v>
      </c>
      <c r="E155" s="1064" t="s">
        <v>1832</v>
      </c>
      <c r="F155" s="715">
        <v>0.56850999999999896</v>
      </c>
      <c r="G155" s="1039">
        <v>0.29566599999999998</v>
      </c>
      <c r="H155" s="1039">
        <v>0.60079700000000003</v>
      </c>
      <c r="I155" s="716">
        <v>3.6411999999999898</v>
      </c>
      <c r="J155" s="715">
        <v>9.5663999999999902E-2</v>
      </c>
      <c r="K155" s="1039">
        <v>1.2470000000000001E-3</v>
      </c>
      <c r="L155" s="1039">
        <v>1.6903000000000001E-2</v>
      </c>
      <c r="M155" s="716">
        <v>1.0998399999999999</v>
      </c>
      <c r="N155" s="715">
        <v>6.6630999999999899E-2</v>
      </c>
      <c r="O155" s="1039">
        <v>9.4860999999999904E-2</v>
      </c>
      <c r="P155" s="1039">
        <v>2.8715999999999998E-2</v>
      </c>
      <c r="Q155" s="716">
        <v>0.91083999999999998</v>
      </c>
      <c r="R155" s="718">
        <v>1.72499999999999E-3</v>
      </c>
      <c r="S155" s="1038">
        <v>9.0699999999999895E-4</v>
      </c>
      <c r="T155" s="1038">
        <v>4.9959999999999996E-3</v>
      </c>
      <c r="U155" s="719">
        <v>1.38E-2</v>
      </c>
      <c r="V155" s="722">
        <v>5.5069999999999902E-3</v>
      </c>
      <c r="W155" s="1036">
        <v>2.8309000000000001E-2</v>
      </c>
      <c r="X155" s="1036">
        <v>6.4727999999999994E-2</v>
      </c>
      <c r="Y155" s="723">
        <v>4.4054999999999997E-2</v>
      </c>
      <c r="Z155" s="722">
        <v>1.87499999999999E-3</v>
      </c>
      <c r="AA155" s="1036">
        <v>1.6249999999999999E-3</v>
      </c>
      <c r="AB155" s="1036">
        <v>2E-3</v>
      </c>
      <c r="AC155" s="723">
        <v>1.4999999999999999E-2</v>
      </c>
      <c r="AD155" s="722">
        <v>1.53999999999999E-4</v>
      </c>
      <c r="AE155" s="1036">
        <v>1.01E-4</v>
      </c>
      <c r="AF155" s="1036">
        <v>7.4899999999999999E-4</v>
      </c>
      <c r="AG155" s="723">
        <v>3.47E-3</v>
      </c>
      <c r="AH155" s="736">
        <v>274.749478207582</v>
      </c>
      <c r="AI155" s="1035">
        <v>228.20058172254801</v>
      </c>
      <c r="AJ155" s="737">
        <v>252.372878149039</v>
      </c>
    </row>
    <row r="156" spans="1:36" ht="12.75" customHeight="1" x14ac:dyDescent="0.2">
      <c r="A156" s="1339" t="s">
        <v>564</v>
      </c>
      <c r="B156" s="1340" t="s">
        <v>186</v>
      </c>
      <c r="C156" s="1341" t="s">
        <v>8</v>
      </c>
      <c r="D156" s="1342" t="s">
        <v>1453</v>
      </c>
      <c r="E156" s="1060" t="s">
        <v>1930</v>
      </c>
      <c r="F156" s="728">
        <v>16.256900000000002</v>
      </c>
      <c r="G156" s="1045">
        <v>4.8377799999999898</v>
      </c>
      <c r="H156" s="1045">
        <v>12.113899999999999</v>
      </c>
      <c r="I156" s="729">
        <v>30.006643</v>
      </c>
      <c r="J156" s="728">
        <v>3.0025499999999901</v>
      </c>
      <c r="K156" s="1045">
        <v>0.92529599999999801</v>
      </c>
      <c r="L156" s="1045">
        <v>1.64958</v>
      </c>
      <c r="M156" s="729">
        <v>6.0948399999999898</v>
      </c>
      <c r="N156" s="728">
        <v>1.46514999999999</v>
      </c>
      <c r="O156" s="1045">
        <v>1.65078999999999</v>
      </c>
      <c r="P156" s="1045">
        <v>3.5826199999999999</v>
      </c>
      <c r="Q156" s="729">
        <v>3.0326870000000001</v>
      </c>
      <c r="R156" s="730">
        <v>3.9099999999999899E-2</v>
      </c>
      <c r="S156" s="1044">
        <v>2.91999999999999E-2</v>
      </c>
      <c r="T156" s="1044">
        <v>3.1526999999999999E-2</v>
      </c>
      <c r="U156" s="731">
        <v>4.5999999999999999E-2</v>
      </c>
      <c r="V156" s="730">
        <v>1.6999999999999899E-3</v>
      </c>
      <c r="W156" s="1044">
        <v>1.89999999999999E-3</v>
      </c>
      <c r="X156" s="1044">
        <v>1.9999999999999901E-3</v>
      </c>
      <c r="Y156" s="731">
        <v>1.9999999999999901E-3</v>
      </c>
      <c r="Z156" s="730">
        <v>0</v>
      </c>
      <c r="AA156" s="1044">
        <v>0</v>
      </c>
      <c r="AB156" s="1044">
        <v>0</v>
      </c>
      <c r="AC156" s="731">
        <v>0</v>
      </c>
      <c r="AD156" s="730">
        <v>6.96899999999999E-3</v>
      </c>
      <c r="AE156" s="1044">
        <v>5.5559999999999802E-3</v>
      </c>
      <c r="AF156" s="1044">
        <v>5.9639999999999901E-3</v>
      </c>
      <c r="AG156" s="731">
        <v>1.48759999999999E-2</v>
      </c>
      <c r="AH156" s="732">
        <v>198.19772827375701</v>
      </c>
      <c r="AI156" s="321">
        <v>126.45331482907601</v>
      </c>
      <c r="AJ156" s="378">
        <v>158.62989521585999</v>
      </c>
    </row>
    <row r="157" spans="1:36" ht="12.75" customHeight="1" x14ac:dyDescent="0.2">
      <c r="A157" s="1339" t="s">
        <v>577</v>
      </c>
      <c r="B157" s="1340" t="s">
        <v>186</v>
      </c>
      <c r="C157" s="1341" t="s">
        <v>8</v>
      </c>
      <c r="D157" s="1342" t="s">
        <v>1460</v>
      </c>
      <c r="E157" s="1060" t="s">
        <v>1930</v>
      </c>
      <c r="F157" s="715">
        <v>19.0015999999999</v>
      </c>
      <c r="G157" s="1039">
        <v>5.5985799999999797</v>
      </c>
      <c r="H157" s="1039">
        <v>14.041099999999901</v>
      </c>
      <c r="I157" s="716">
        <v>35.072699999999998</v>
      </c>
      <c r="J157" s="715">
        <v>3.2818599999999898</v>
      </c>
      <c r="K157" s="1039">
        <v>1.0199499999999899</v>
      </c>
      <c r="L157" s="1039">
        <v>1.8023199999999899</v>
      </c>
      <c r="M157" s="716">
        <v>6.6618000000000004</v>
      </c>
      <c r="N157" s="715">
        <v>1.7446299999999899</v>
      </c>
      <c r="O157" s="1039">
        <v>1.9604999999999999</v>
      </c>
      <c r="P157" s="1039">
        <v>4.2727499999999896</v>
      </c>
      <c r="Q157" s="716">
        <v>3.6111770000000001</v>
      </c>
      <c r="R157" s="718">
        <v>3.9099999999999899E-2</v>
      </c>
      <c r="S157" s="1038">
        <v>2.91999999999999E-2</v>
      </c>
      <c r="T157" s="1038">
        <v>3.1526999999999902E-2</v>
      </c>
      <c r="U157" s="719">
        <v>4.5999999999999902E-2</v>
      </c>
      <c r="V157" s="722">
        <v>1.6999999999999899E-3</v>
      </c>
      <c r="W157" s="1036">
        <v>1.89999999999999E-3</v>
      </c>
      <c r="X157" s="1036">
        <v>1.9999999999999901E-3</v>
      </c>
      <c r="Y157" s="723">
        <v>2E-3</v>
      </c>
      <c r="Z157" s="722">
        <v>0</v>
      </c>
      <c r="AA157" s="1036">
        <v>0</v>
      </c>
      <c r="AB157" s="1036">
        <v>0</v>
      </c>
      <c r="AC157" s="723">
        <v>0</v>
      </c>
      <c r="AD157" s="722">
        <v>6.9689999999999804E-3</v>
      </c>
      <c r="AE157" s="1036">
        <v>5.5560000000000002E-3</v>
      </c>
      <c r="AF157" s="1036">
        <v>5.9639999999999901E-3</v>
      </c>
      <c r="AG157" s="723">
        <v>1.48759999999999E-2</v>
      </c>
      <c r="AH157" s="736">
        <v>241.232243366349</v>
      </c>
      <c r="AI157" s="1035">
        <v>152.70275345477799</v>
      </c>
      <c r="AJ157" s="737">
        <v>190.70263535541</v>
      </c>
    </row>
    <row r="158" spans="1:36" ht="12.75" customHeight="1" x14ac:dyDescent="0.2">
      <c r="A158" s="1339" t="s">
        <v>590</v>
      </c>
      <c r="B158" s="1340" t="s">
        <v>186</v>
      </c>
      <c r="C158" s="1341" t="s">
        <v>8</v>
      </c>
      <c r="D158" s="1342" t="s">
        <v>1454</v>
      </c>
      <c r="E158" s="1060" t="s">
        <v>1930</v>
      </c>
      <c r="F158" s="715">
        <v>22.168499999999899</v>
      </c>
      <c r="G158" s="1039">
        <v>6.5739299999999901</v>
      </c>
      <c r="H158" s="1039">
        <v>16.518899999999899</v>
      </c>
      <c r="I158" s="716">
        <v>40.918149999999898</v>
      </c>
      <c r="J158" s="715">
        <v>3.5910899999999901</v>
      </c>
      <c r="K158" s="1039">
        <v>1.11156999999999</v>
      </c>
      <c r="L158" s="1039">
        <v>1.9856099999999901</v>
      </c>
      <c r="M158" s="716">
        <v>7.2895089999999998</v>
      </c>
      <c r="N158" s="715">
        <v>2.04104999999999</v>
      </c>
      <c r="O158" s="1039">
        <v>2.2903099999999998</v>
      </c>
      <c r="P158" s="1039">
        <v>4.9933399999999999</v>
      </c>
      <c r="Q158" s="716">
        <v>4.2247260000000102</v>
      </c>
      <c r="R158" s="718">
        <v>3.9099999999999899E-2</v>
      </c>
      <c r="S158" s="1038">
        <v>2.92E-2</v>
      </c>
      <c r="T158" s="1038">
        <v>3.1526999999999902E-2</v>
      </c>
      <c r="U158" s="719">
        <v>4.5999999999999902E-2</v>
      </c>
      <c r="V158" s="722">
        <v>1.6999999999999899E-3</v>
      </c>
      <c r="W158" s="1036">
        <v>1.89999999999999E-3</v>
      </c>
      <c r="X158" s="1036">
        <v>2E-3</v>
      </c>
      <c r="Y158" s="723">
        <v>2E-3</v>
      </c>
      <c r="Z158" s="722">
        <v>0</v>
      </c>
      <c r="AA158" s="1036">
        <v>0</v>
      </c>
      <c r="AB158" s="1036">
        <v>0</v>
      </c>
      <c r="AC158" s="723">
        <v>0</v>
      </c>
      <c r="AD158" s="722">
        <v>6.96899999999999E-3</v>
      </c>
      <c r="AE158" s="1036">
        <v>5.5559999999999898E-3</v>
      </c>
      <c r="AF158" s="1036">
        <v>5.9639999999999901E-3</v>
      </c>
      <c r="AG158" s="723">
        <v>1.4876E-2</v>
      </c>
      <c r="AH158" s="736">
        <v>309.12374856017601</v>
      </c>
      <c r="AI158" s="1035">
        <v>194.34631876706101</v>
      </c>
      <c r="AJ158" s="737">
        <v>241.18278922939299</v>
      </c>
    </row>
    <row r="159" spans="1:36" ht="12.75" customHeight="1" x14ac:dyDescent="0.2">
      <c r="A159" s="1339" t="s">
        <v>565</v>
      </c>
      <c r="B159" s="1340" t="s">
        <v>186</v>
      </c>
      <c r="C159" s="1341" t="s">
        <v>8</v>
      </c>
      <c r="D159" s="1342" t="s">
        <v>1453</v>
      </c>
      <c r="E159" s="1060" t="s">
        <v>1929</v>
      </c>
      <c r="F159" s="715">
        <v>16.2822</v>
      </c>
      <c r="G159" s="1039">
        <v>4.8448099999999998</v>
      </c>
      <c r="H159" s="1039">
        <v>12.131699999999899</v>
      </c>
      <c r="I159" s="716">
        <v>30.053231</v>
      </c>
      <c r="J159" s="715">
        <v>3.00522</v>
      </c>
      <c r="K159" s="1039">
        <v>0.92619600000000202</v>
      </c>
      <c r="L159" s="1039">
        <v>1.6510399999999901</v>
      </c>
      <c r="M159" s="716">
        <v>6.1002499999999902</v>
      </c>
      <c r="N159" s="715">
        <v>1.40198</v>
      </c>
      <c r="O159" s="1039">
        <v>1.57577999999999</v>
      </c>
      <c r="P159" s="1039">
        <v>3.4229899999999902</v>
      </c>
      <c r="Q159" s="716">
        <v>2.9019289999999902</v>
      </c>
      <c r="R159" s="718">
        <v>3.5700000000000003E-2</v>
      </c>
      <c r="S159" s="1038">
        <v>2.6446999999999998E-2</v>
      </c>
      <c r="T159" s="1038">
        <v>2.8570999999999899E-2</v>
      </c>
      <c r="U159" s="719">
        <v>4.2000000000000003E-2</v>
      </c>
      <c r="V159" s="722">
        <v>1.6999999999999999E-3</v>
      </c>
      <c r="W159" s="1036">
        <v>1.9E-3</v>
      </c>
      <c r="X159" s="1036">
        <v>2E-3</v>
      </c>
      <c r="Y159" s="723">
        <v>2E-3</v>
      </c>
      <c r="Z159" s="722">
        <v>0</v>
      </c>
      <c r="AA159" s="1036">
        <v>0</v>
      </c>
      <c r="AB159" s="1036">
        <v>0</v>
      </c>
      <c r="AC159" s="723">
        <v>0</v>
      </c>
      <c r="AD159" s="722">
        <v>6.3630000000000101E-3</v>
      </c>
      <c r="AE159" s="1036">
        <v>5.0299999999999997E-3</v>
      </c>
      <c r="AF159" s="1036">
        <v>5.4050000000000001E-3</v>
      </c>
      <c r="AG159" s="723">
        <v>1.35819999999999E-2</v>
      </c>
      <c r="AH159" s="736">
        <v>196.344651011709</v>
      </c>
      <c r="AI159" s="1035">
        <v>124.109123386359</v>
      </c>
      <c r="AJ159" s="737">
        <v>154.67808072474699</v>
      </c>
    </row>
    <row r="160" spans="1:36" ht="12.75" customHeight="1" x14ac:dyDescent="0.2">
      <c r="A160" s="1339" t="s">
        <v>578</v>
      </c>
      <c r="B160" s="1340" t="s">
        <v>186</v>
      </c>
      <c r="C160" s="1341" t="s">
        <v>8</v>
      </c>
      <c r="D160" s="1342" t="s">
        <v>1460</v>
      </c>
      <c r="E160" s="1060" t="s">
        <v>1929</v>
      </c>
      <c r="F160" s="715">
        <v>19.031099999999899</v>
      </c>
      <c r="G160" s="1039">
        <v>5.6067099999999801</v>
      </c>
      <c r="H160" s="1039">
        <v>14.0617</v>
      </c>
      <c r="I160" s="716">
        <v>35.127153</v>
      </c>
      <c r="J160" s="715">
        <v>3.2847699999999902</v>
      </c>
      <c r="K160" s="1039">
        <v>1.02093999999999</v>
      </c>
      <c r="L160" s="1039">
        <v>1.8039099999999999</v>
      </c>
      <c r="M160" s="716">
        <v>6.6677140000000001</v>
      </c>
      <c r="N160" s="715">
        <v>1.6694099999999901</v>
      </c>
      <c r="O160" s="1039">
        <v>1.8714199999999901</v>
      </c>
      <c r="P160" s="1039">
        <v>4.0823700000000001</v>
      </c>
      <c r="Q160" s="716">
        <v>3.4554770000000001</v>
      </c>
      <c r="R160" s="718">
        <v>3.5699999999999801E-2</v>
      </c>
      <c r="S160" s="1038">
        <v>2.6446999999999901E-2</v>
      </c>
      <c r="T160" s="1038">
        <v>2.8570999999999999E-2</v>
      </c>
      <c r="U160" s="719">
        <v>4.2000000000000003E-2</v>
      </c>
      <c r="V160" s="722">
        <v>1.6999999999999899E-3</v>
      </c>
      <c r="W160" s="1036">
        <v>1.89999999999999E-3</v>
      </c>
      <c r="X160" s="1036">
        <v>2E-3</v>
      </c>
      <c r="Y160" s="723">
        <v>2E-3</v>
      </c>
      <c r="Z160" s="722">
        <v>0</v>
      </c>
      <c r="AA160" s="1036">
        <v>0</v>
      </c>
      <c r="AB160" s="1036">
        <v>0</v>
      </c>
      <c r="AC160" s="723">
        <v>0</v>
      </c>
      <c r="AD160" s="722">
        <v>6.3629999999999702E-3</v>
      </c>
      <c r="AE160" s="1036">
        <v>5.0299999999999703E-3</v>
      </c>
      <c r="AF160" s="1036">
        <v>5.4050000000000001E-3</v>
      </c>
      <c r="AG160" s="723">
        <v>1.3582E-2</v>
      </c>
      <c r="AH160" s="736">
        <v>241.79898252696901</v>
      </c>
      <c r="AI160" s="1035">
        <v>152.359599343925</v>
      </c>
      <c r="AJ160" s="737">
        <v>189.46593829149401</v>
      </c>
    </row>
    <row r="161" spans="1:36" ht="12.75" customHeight="1" x14ac:dyDescent="0.2">
      <c r="A161" s="1339" t="s">
        <v>591</v>
      </c>
      <c r="B161" s="1340" t="s">
        <v>186</v>
      </c>
      <c r="C161" s="1341" t="s">
        <v>8</v>
      </c>
      <c r="D161" s="1342" t="s">
        <v>1454</v>
      </c>
      <c r="E161" s="1060" t="s">
        <v>1929</v>
      </c>
      <c r="F161" s="715">
        <v>22.2028999999999</v>
      </c>
      <c r="G161" s="1039">
        <v>6.5834800000000104</v>
      </c>
      <c r="H161" s="1039">
        <v>16.543199999999899</v>
      </c>
      <c r="I161" s="716">
        <v>40.9816789999999</v>
      </c>
      <c r="J161" s="715">
        <v>3.5942799999999901</v>
      </c>
      <c r="K161" s="1039">
        <v>1.1126499999999999</v>
      </c>
      <c r="L161" s="1039">
        <v>1.98735999999999</v>
      </c>
      <c r="M161" s="716">
        <v>7.2959799999999904</v>
      </c>
      <c r="N161" s="715">
        <v>1.9530399999999899</v>
      </c>
      <c r="O161" s="1039">
        <v>2.1862400000000002</v>
      </c>
      <c r="P161" s="1039">
        <v>4.7708499999999896</v>
      </c>
      <c r="Q161" s="716">
        <v>4.0425709999999899</v>
      </c>
      <c r="R161" s="718">
        <v>3.5699999999999898E-2</v>
      </c>
      <c r="S161" s="1038">
        <v>2.6446999999999901E-2</v>
      </c>
      <c r="T161" s="1038">
        <v>2.8570999999999899E-2</v>
      </c>
      <c r="U161" s="719">
        <v>4.1999999999999801E-2</v>
      </c>
      <c r="V161" s="722">
        <v>1.6999999999999999E-3</v>
      </c>
      <c r="W161" s="1036">
        <v>1.9E-3</v>
      </c>
      <c r="X161" s="1036">
        <v>1.9999999999999901E-3</v>
      </c>
      <c r="Y161" s="723">
        <v>1.9999999999999901E-3</v>
      </c>
      <c r="Z161" s="722">
        <v>0</v>
      </c>
      <c r="AA161" s="1036">
        <v>0</v>
      </c>
      <c r="AB161" s="1036">
        <v>0</v>
      </c>
      <c r="AC161" s="723">
        <v>0</v>
      </c>
      <c r="AD161" s="722">
        <v>6.3629999999999798E-3</v>
      </c>
      <c r="AE161" s="1036">
        <v>5.0299999999999997E-3</v>
      </c>
      <c r="AF161" s="1036">
        <v>5.4050000000000001E-3</v>
      </c>
      <c r="AG161" s="723">
        <v>1.35819999999999E-2</v>
      </c>
      <c r="AH161" s="736">
        <v>311.16432187448299</v>
      </c>
      <c r="AI161" s="1035">
        <v>198.63714614590401</v>
      </c>
      <c r="AJ161" s="737">
        <v>250.272071364591</v>
      </c>
    </row>
    <row r="162" spans="1:36" ht="12.75" customHeight="1" x14ac:dyDescent="0.2">
      <c r="A162" s="1339" t="s">
        <v>566</v>
      </c>
      <c r="B162" s="1340" t="s">
        <v>186</v>
      </c>
      <c r="C162" s="1341" t="s">
        <v>8</v>
      </c>
      <c r="D162" s="1342" t="s">
        <v>1453</v>
      </c>
      <c r="E162" s="1060" t="s">
        <v>1928</v>
      </c>
      <c r="F162" s="715">
        <v>15.116099999999999</v>
      </c>
      <c r="G162" s="1039">
        <v>4.4246199999999902</v>
      </c>
      <c r="H162" s="1039">
        <v>11.274699999999999</v>
      </c>
      <c r="I162" s="716">
        <v>27.900880999999899</v>
      </c>
      <c r="J162" s="715">
        <v>2.8033199999999998</v>
      </c>
      <c r="K162" s="1039">
        <v>0.87317</v>
      </c>
      <c r="L162" s="1039">
        <v>1.53693999999999</v>
      </c>
      <c r="M162" s="716">
        <v>5.6904219999999901</v>
      </c>
      <c r="N162" s="715">
        <v>1.40442</v>
      </c>
      <c r="O162" s="1039">
        <v>1.5784799999999899</v>
      </c>
      <c r="P162" s="1039">
        <v>3.4289999999999998</v>
      </c>
      <c r="Q162" s="716">
        <v>2.9069799999999999</v>
      </c>
      <c r="R162" s="718">
        <v>3.2300000000000002E-2</v>
      </c>
      <c r="S162" s="1038">
        <v>2.3693999999999899E-2</v>
      </c>
      <c r="T162" s="1038">
        <v>2.5616E-2</v>
      </c>
      <c r="U162" s="719">
        <v>3.7999999999999999E-2</v>
      </c>
      <c r="V162" s="722">
        <v>1.6999999999999999E-3</v>
      </c>
      <c r="W162" s="1036">
        <v>1.89999999999999E-3</v>
      </c>
      <c r="X162" s="1036">
        <v>2E-3</v>
      </c>
      <c r="Y162" s="723">
        <v>1.9999999999999901E-3</v>
      </c>
      <c r="Z162" s="722">
        <v>0</v>
      </c>
      <c r="AA162" s="1036">
        <v>0</v>
      </c>
      <c r="AB162" s="1036">
        <v>0</v>
      </c>
      <c r="AC162" s="723">
        <v>0</v>
      </c>
      <c r="AD162" s="722">
        <v>5.757E-3</v>
      </c>
      <c r="AE162" s="1036">
        <v>4.5050000000000003E-3</v>
      </c>
      <c r="AF162" s="1036">
        <v>4.84600000000001E-3</v>
      </c>
      <c r="AG162" s="723">
        <v>1.2288999999999901E-2</v>
      </c>
      <c r="AH162" s="736">
        <v>197.248550769047</v>
      </c>
      <c r="AI162" s="1035">
        <v>125.703320946703</v>
      </c>
      <c r="AJ162" s="737">
        <v>157.525814930905</v>
      </c>
    </row>
    <row r="163" spans="1:36" ht="12.75" customHeight="1" x14ac:dyDescent="0.2">
      <c r="A163" s="1339" t="s">
        <v>579</v>
      </c>
      <c r="B163" s="1340" t="s">
        <v>186</v>
      </c>
      <c r="C163" s="1341" t="s">
        <v>8</v>
      </c>
      <c r="D163" s="1342" t="s">
        <v>1460</v>
      </c>
      <c r="E163" s="1060" t="s">
        <v>1928</v>
      </c>
      <c r="F163" s="740">
        <v>17.6680999999999</v>
      </c>
      <c r="G163" s="1066">
        <v>5.1202399999999901</v>
      </c>
      <c r="H163" s="1066">
        <v>13.0684</v>
      </c>
      <c r="I163" s="741">
        <v>32.611420000000003</v>
      </c>
      <c r="J163" s="740">
        <v>3.06408999999999</v>
      </c>
      <c r="K163" s="1066">
        <v>0.962471999999997</v>
      </c>
      <c r="L163" s="1066">
        <v>1.6792499999999999</v>
      </c>
      <c r="M163" s="741">
        <v>6.2197640000000103</v>
      </c>
      <c r="N163" s="740">
        <v>1.67231</v>
      </c>
      <c r="O163" s="1066">
        <v>1.87462999999999</v>
      </c>
      <c r="P163" s="1066">
        <v>4.0895400000000004</v>
      </c>
      <c r="Q163" s="741">
        <v>3.46149</v>
      </c>
      <c r="R163" s="742">
        <v>3.2300000000000002E-2</v>
      </c>
      <c r="S163" s="1065">
        <v>2.3694E-2</v>
      </c>
      <c r="T163" s="1065">
        <v>2.5616E-2</v>
      </c>
      <c r="U163" s="743">
        <v>3.7999999999999999E-2</v>
      </c>
      <c r="V163" s="722">
        <v>1.6999999999999899E-3</v>
      </c>
      <c r="W163" s="1036">
        <v>1.89999999999999E-3</v>
      </c>
      <c r="X163" s="1036">
        <v>2E-3</v>
      </c>
      <c r="Y163" s="723">
        <v>2E-3</v>
      </c>
      <c r="Z163" s="722">
        <v>0</v>
      </c>
      <c r="AA163" s="1036">
        <v>0</v>
      </c>
      <c r="AB163" s="1036">
        <v>0</v>
      </c>
      <c r="AC163" s="723">
        <v>0</v>
      </c>
      <c r="AD163" s="722">
        <v>5.757E-3</v>
      </c>
      <c r="AE163" s="1036">
        <v>4.5049999999999899E-3</v>
      </c>
      <c r="AF163" s="1036">
        <v>4.8459999999999996E-3</v>
      </c>
      <c r="AG163" s="723">
        <v>1.2289E-2</v>
      </c>
      <c r="AH163" s="736">
        <v>242.36478923495699</v>
      </c>
      <c r="AI163" s="1035">
        <v>152.87340087084399</v>
      </c>
      <c r="AJ163" s="737">
        <v>190.36221907592599</v>
      </c>
    </row>
    <row r="164" spans="1:36" ht="12.75" customHeight="1" x14ac:dyDescent="0.2">
      <c r="A164" s="1339" t="s">
        <v>592</v>
      </c>
      <c r="B164" s="1340" t="s">
        <v>186</v>
      </c>
      <c r="C164" s="1341" t="s">
        <v>8</v>
      </c>
      <c r="D164" s="1342" t="s">
        <v>1454</v>
      </c>
      <c r="E164" s="1060" t="s">
        <v>1928</v>
      </c>
      <c r="F164" s="738">
        <v>20.612799999999901</v>
      </c>
      <c r="G164" s="1037">
        <v>6.01241</v>
      </c>
      <c r="H164" s="1037">
        <v>15.374599999999999</v>
      </c>
      <c r="I164" s="739">
        <v>38.046657000000003</v>
      </c>
      <c r="J164" s="738">
        <v>3.3528099999999901</v>
      </c>
      <c r="K164" s="1037">
        <v>1.04893999999999</v>
      </c>
      <c r="L164" s="1037">
        <v>1.85002</v>
      </c>
      <c r="M164" s="739">
        <v>6.80581999999999</v>
      </c>
      <c r="N164" s="738">
        <v>1.95643999999999</v>
      </c>
      <c r="O164" s="1037">
        <v>2.1899899999999999</v>
      </c>
      <c r="P164" s="1037">
        <v>4.7792300000000001</v>
      </c>
      <c r="Q164" s="739">
        <v>4.0496080000000001</v>
      </c>
      <c r="R164" s="722">
        <v>3.2299999999999898E-2</v>
      </c>
      <c r="S164" s="1036">
        <v>2.3694E-2</v>
      </c>
      <c r="T164" s="1036">
        <v>2.5616E-2</v>
      </c>
      <c r="U164" s="723">
        <v>3.7999999999999999E-2</v>
      </c>
      <c r="V164" s="722">
        <v>1.6999999999999899E-3</v>
      </c>
      <c r="W164" s="1036">
        <v>1.9E-3</v>
      </c>
      <c r="X164" s="1036">
        <v>2E-3</v>
      </c>
      <c r="Y164" s="723">
        <v>1.9999999999999901E-3</v>
      </c>
      <c r="Z164" s="722">
        <v>0</v>
      </c>
      <c r="AA164" s="1036">
        <v>0</v>
      </c>
      <c r="AB164" s="1036">
        <v>0</v>
      </c>
      <c r="AC164" s="723">
        <v>0</v>
      </c>
      <c r="AD164" s="722">
        <v>5.75699999999998E-3</v>
      </c>
      <c r="AE164" s="1036">
        <v>4.5050000000000003E-3</v>
      </c>
      <c r="AF164" s="1036">
        <v>4.8459999999999996E-3</v>
      </c>
      <c r="AG164" s="723">
        <v>1.2288999999999901E-2</v>
      </c>
      <c r="AH164" s="736">
        <v>308.214474540835</v>
      </c>
      <c r="AI164" s="1035">
        <v>193.084432803401</v>
      </c>
      <c r="AJ164" s="737">
        <v>238.782216009568</v>
      </c>
    </row>
    <row r="165" spans="1:36" ht="12.75" customHeight="1" x14ac:dyDescent="0.2">
      <c r="A165" s="1339" t="s">
        <v>567</v>
      </c>
      <c r="B165" s="1340" t="s">
        <v>186</v>
      </c>
      <c r="C165" s="1341" t="s">
        <v>8</v>
      </c>
      <c r="D165" s="1342" t="s">
        <v>1453</v>
      </c>
      <c r="E165" s="1060" t="s">
        <v>1927</v>
      </c>
      <c r="F165" s="738">
        <v>13.8718</v>
      </c>
      <c r="G165" s="1037">
        <v>4.0997399999999997</v>
      </c>
      <c r="H165" s="1037">
        <v>10.3178999999999</v>
      </c>
      <c r="I165" s="739">
        <v>25.604168999999999</v>
      </c>
      <c r="J165" s="738">
        <v>2.6086499999999999</v>
      </c>
      <c r="K165" s="1037">
        <v>0.80992600000000103</v>
      </c>
      <c r="L165" s="1037">
        <v>1.4341999999999999</v>
      </c>
      <c r="M165" s="739">
        <v>5.2952599999999901</v>
      </c>
      <c r="N165" s="738">
        <v>1.4068700000000001</v>
      </c>
      <c r="O165" s="1037">
        <v>1.5811899999999901</v>
      </c>
      <c r="P165" s="1037">
        <v>3.4350299999999998</v>
      </c>
      <c r="Q165" s="739">
        <v>2.9120479999999902</v>
      </c>
      <c r="R165" s="722">
        <v>2.8899999999999999E-2</v>
      </c>
      <c r="S165" s="1036">
        <v>2.0941000000000001E-2</v>
      </c>
      <c r="T165" s="1036">
        <v>2.266E-2</v>
      </c>
      <c r="U165" s="723">
        <v>3.3999999999999898E-2</v>
      </c>
      <c r="V165" s="722">
        <v>1.6999999999999999E-3</v>
      </c>
      <c r="W165" s="1036">
        <v>1.9E-3</v>
      </c>
      <c r="X165" s="1036">
        <v>1.9999999999999901E-3</v>
      </c>
      <c r="Y165" s="723">
        <v>1.9999999999999901E-3</v>
      </c>
      <c r="Z165" s="722">
        <v>0</v>
      </c>
      <c r="AA165" s="1036">
        <v>0</v>
      </c>
      <c r="AB165" s="1036">
        <v>0</v>
      </c>
      <c r="AC165" s="723">
        <v>0</v>
      </c>
      <c r="AD165" s="722">
        <v>5.1509999999999898E-3</v>
      </c>
      <c r="AE165" s="1036">
        <v>3.9779999999999998E-3</v>
      </c>
      <c r="AF165" s="1036">
        <v>4.2859999999999903E-3</v>
      </c>
      <c r="AG165" s="723">
        <v>1.0995E-2</v>
      </c>
      <c r="AH165" s="736">
        <v>197.35335554299499</v>
      </c>
      <c r="AI165" s="1035">
        <v>125.72990948367701</v>
      </c>
      <c r="AJ165" s="737">
        <v>157.738075851139</v>
      </c>
    </row>
    <row r="166" spans="1:36" ht="12.75" customHeight="1" x14ac:dyDescent="0.2">
      <c r="A166" s="1339" t="s">
        <v>580</v>
      </c>
      <c r="B166" s="1340" t="s">
        <v>186</v>
      </c>
      <c r="C166" s="1341" t="s">
        <v>8</v>
      </c>
      <c r="D166" s="1342" t="s">
        <v>1460</v>
      </c>
      <c r="E166" s="1060" t="s">
        <v>1927</v>
      </c>
      <c r="F166" s="738">
        <v>16.213699999999999</v>
      </c>
      <c r="G166" s="1037">
        <v>4.7443999999999997</v>
      </c>
      <c r="H166" s="1037">
        <v>11.9594</v>
      </c>
      <c r="I166" s="739">
        <v>29.926950000000001</v>
      </c>
      <c r="J166" s="738">
        <v>2.85130999999999</v>
      </c>
      <c r="K166" s="1037">
        <v>0.89276599999999895</v>
      </c>
      <c r="L166" s="1037">
        <v>1.56699999999999</v>
      </c>
      <c r="M166" s="739">
        <v>5.7878420000000101</v>
      </c>
      <c r="N166" s="738">
        <v>1.67522999999999</v>
      </c>
      <c r="O166" s="1037">
        <v>1.87784999999999</v>
      </c>
      <c r="P166" s="1037">
        <v>4.0967399999999898</v>
      </c>
      <c r="Q166" s="739">
        <v>3.4675250000000002</v>
      </c>
      <c r="R166" s="722">
        <v>2.8899999999999901E-2</v>
      </c>
      <c r="S166" s="1036">
        <v>2.0940999999999901E-2</v>
      </c>
      <c r="T166" s="1036">
        <v>2.2659999999999899E-2</v>
      </c>
      <c r="U166" s="723">
        <v>3.4000000000000002E-2</v>
      </c>
      <c r="V166" s="722">
        <v>1.6999999999999899E-3</v>
      </c>
      <c r="W166" s="1036">
        <v>1.89999999999999E-3</v>
      </c>
      <c r="X166" s="1036">
        <v>1.9999999999999901E-3</v>
      </c>
      <c r="Y166" s="723">
        <v>2E-3</v>
      </c>
      <c r="Z166" s="722">
        <v>0</v>
      </c>
      <c r="AA166" s="1036">
        <v>0</v>
      </c>
      <c r="AB166" s="1036">
        <v>0</v>
      </c>
      <c r="AC166" s="723">
        <v>0</v>
      </c>
      <c r="AD166" s="722">
        <v>5.1509999999999898E-3</v>
      </c>
      <c r="AE166" s="1036">
        <v>3.9779999999999998E-3</v>
      </c>
      <c r="AF166" s="1036">
        <v>4.2859999999999999E-3</v>
      </c>
      <c r="AG166" s="723">
        <v>1.0995E-2</v>
      </c>
      <c r="AH166" s="736">
        <v>238.063020323183</v>
      </c>
      <c r="AI166" s="1035">
        <v>150.43831135471001</v>
      </c>
      <c r="AJ166" s="737">
        <v>187.683633737376</v>
      </c>
    </row>
    <row r="167" spans="1:36" ht="12.75" customHeight="1" x14ac:dyDescent="0.2">
      <c r="A167" s="1339" t="s">
        <v>593</v>
      </c>
      <c r="B167" s="1340" t="s">
        <v>186</v>
      </c>
      <c r="C167" s="1341" t="s">
        <v>8</v>
      </c>
      <c r="D167" s="1342" t="s">
        <v>1454</v>
      </c>
      <c r="E167" s="1060" t="s">
        <v>1927</v>
      </c>
      <c r="F167" s="738">
        <v>18.915999999999901</v>
      </c>
      <c r="G167" s="1037">
        <v>5.5709999999999997</v>
      </c>
      <c r="H167" s="1037">
        <v>14.069899999999899</v>
      </c>
      <c r="I167" s="739">
        <v>34.914776000000003</v>
      </c>
      <c r="J167" s="738">
        <v>3.1199799999999902</v>
      </c>
      <c r="K167" s="1037">
        <v>0.972965999999998</v>
      </c>
      <c r="L167" s="1037">
        <v>1.7263599999999899</v>
      </c>
      <c r="M167" s="739">
        <v>6.3331999999999899</v>
      </c>
      <c r="N167" s="738">
        <v>1.9598499999999901</v>
      </c>
      <c r="O167" s="1037">
        <v>2.1937499999999899</v>
      </c>
      <c r="P167" s="1037">
        <v>4.7876399999999997</v>
      </c>
      <c r="Q167" s="739">
        <v>4.0566679999999904</v>
      </c>
      <c r="R167" s="722">
        <v>2.8899999999999901E-2</v>
      </c>
      <c r="S167" s="1036">
        <v>2.0940999999999901E-2</v>
      </c>
      <c r="T167" s="1036">
        <v>2.266E-2</v>
      </c>
      <c r="U167" s="723">
        <v>3.4000000000000002E-2</v>
      </c>
      <c r="V167" s="722">
        <v>1.6999999999999899E-3</v>
      </c>
      <c r="W167" s="1036">
        <v>1.89999999999999E-3</v>
      </c>
      <c r="X167" s="1036">
        <v>1.9999999999999901E-3</v>
      </c>
      <c r="Y167" s="723">
        <v>1.9999999999999901E-3</v>
      </c>
      <c r="Z167" s="722">
        <v>0</v>
      </c>
      <c r="AA167" s="1036">
        <v>0</v>
      </c>
      <c r="AB167" s="1036">
        <v>0</v>
      </c>
      <c r="AC167" s="723">
        <v>0</v>
      </c>
      <c r="AD167" s="722">
        <v>5.1509999999999898E-3</v>
      </c>
      <c r="AE167" s="1036">
        <v>3.9779999999999902E-3</v>
      </c>
      <c r="AF167" s="1036">
        <v>4.2859999999999999E-3</v>
      </c>
      <c r="AG167" s="723">
        <v>1.0995E-2</v>
      </c>
      <c r="AH167" s="736">
        <v>308.50212515489699</v>
      </c>
      <c r="AI167" s="1035">
        <v>193.941717409891</v>
      </c>
      <c r="AJ167" s="737">
        <v>240.63441815960701</v>
      </c>
    </row>
    <row r="168" spans="1:36" ht="12.75" customHeight="1" x14ac:dyDescent="0.2">
      <c r="A168" s="1339" t="s">
        <v>568</v>
      </c>
      <c r="B168" s="1340" t="s">
        <v>186</v>
      </c>
      <c r="C168" s="1341" t="s">
        <v>8</v>
      </c>
      <c r="D168" s="1342" t="s">
        <v>1453</v>
      </c>
      <c r="E168" s="1060" t="s">
        <v>1926</v>
      </c>
      <c r="F168" s="738">
        <v>11.9369999999999</v>
      </c>
      <c r="G168" s="1037">
        <v>3.6813199999999999</v>
      </c>
      <c r="H168" s="1037">
        <v>8.71922</v>
      </c>
      <c r="I168" s="739">
        <v>22.033045999999999</v>
      </c>
      <c r="J168" s="738">
        <v>2.2987399999999898</v>
      </c>
      <c r="K168" s="1037">
        <v>0.73301700000000003</v>
      </c>
      <c r="L168" s="1037">
        <v>1.2655099999999899</v>
      </c>
      <c r="M168" s="739">
        <v>4.6661749999999902</v>
      </c>
      <c r="N168" s="738">
        <v>1.3211899999999901</v>
      </c>
      <c r="O168" s="1037">
        <v>1.5169699999999999</v>
      </c>
      <c r="P168" s="1037">
        <v>3.3896399999999902</v>
      </c>
      <c r="Q168" s="739">
        <v>2.734702</v>
      </c>
      <c r="R168" s="722">
        <v>2.5499999999999901E-2</v>
      </c>
      <c r="S168" s="1036">
        <v>1.8187999999999999E-2</v>
      </c>
      <c r="T168" s="1036">
        <v>1.9703999999999999E-2</v>
      </c>
      <c r="U168" s="723">
        <v>0.03</v>
      </c>
      <c r="V168" s="722">
        <v>1.6999999999999899E-3</v>
      </c>
      <c r="W168" s="1036">
        <v>1.89999999999999E-3</v>
      </c>
      <c r="X168" s="1036">
        <v>2E-3</v>
      </c>
      <c r="Y168" s="723">
        <v>2E-3</v>
      </c>
      <c r="Z168" s="722">
        <v>0</v>
      </c>
      <c r="AA168" s="1036">
        <v>0</v>
      </c>
      <c r="AB168" s="1036">
        <v>0</v>
      </c>
      <c r="AC168" s="723">
        <v>0</v>
      </c>
      <c r="AD168" s="722">
        <v>4.54499999999999E-3</v>
      </c>
      <c r="AE168" s="1036">
        <v>3.4529999999999899E-3</v>
      </c>
      <c r="AF168" s="1036">
        <v>3.7269999999999998E-3</v>
      </c>
      <c r="AG168" s="723">
        <v>9.7020000000000092E-3</v>
      </c>
      <c r="AH168" s="736">
        <v>195.44391055978599</v>
      </c>
      <c r="AI168" s="1035">
        <v>123.72872681932201</v>
      </c>
      <c r="AJ168" s="737">
        <v>154.31799659511</v>
      </c>
    </row>
    <row r="169" spans="1:36" ht="12.75" customHeight="1" x14ac:dyDescent="0.2">
      <c r="A169" s="1339" t="s">
        <v>581</v>
      </c>
      <c r="B169" s="1340" t="s">
        <v>186</v>
      </c>
      <c r="C169" s="1341" t="s">
        <v>8</v>
      </c>
      <c r="D169" s="1342" t="s">
        <v>1460</v>
      </c>
      <c r="E169" s="1060" t="s">
        <v>1926</v>
      </c>
      <c r="F169" s="738">
        <v>13.9522999999999</v>
      </c>
      <c r="G169" s="1037">
        <v>4.2606000000000002</v>
      </c>
      <c r="H169" s="1037">
        <v>10.106400000000001</v>
      </c>
      <c r="I169" s="739">
        <v>25.752911999999899</v>
      </c>
      <c r="J169" s="738">
        <v>2.5125700000000002</v>
      </c>
      <c r="K169" s="1037">
        <v>0.80794700000000097</v>
      </c>
      <c r="L169" s="1037">
        <v>1.38269</v>
      </c>
      <c r="M169" s="739">
        <v>5.100238</v>
      </c>
      <c r="N169" s="738">
        <v>1.57320999999999</v>
      </c>
      <c r="O169" s="1037">
        <v>1.80158</v>
      </c>
      <c r="P169" s="1037">
        <v>4.0426000000000002</v>
      </c>
      <c r="Q169" s="739">
        <v>3.2563519999999899</v>
      </c>
      <c r="R169" s="722">
        <v>2.5499999999999901E-2</v>
      </c>
      <c r="S169" s="1036">
        <v>1.8187999999999999E-2</v>
      </c>
      <c r="T169" s="1036">
        <v>1.9703999999999999E-2</v>
      </c>
      <c r="U169" s="723">
        <v>2.9999999999999898E-2</v>
      </c>
      <c r="V169" s="722">
        <v>1.6999999999999899E-3</v>
      </c>
      <c r="W169" s="1036">
        <v>1.9E-3</v>
      </c>
      <c r="X169" s="1036">
        <v>2E-3</v>
      </c>
      <c r="Y169" s="723">
        <v>2E-3</v>
      </c>
      <c r="Z169" s="722">
        <v>0</v>
      </c>
      <c r="AA169" s="1036">
        <v>0</v>
      </c>
      <c r="AB169" s="1036">
        <v>0</v>
      </c>
      <c r="AC169" s="723">
        <v>0</v>
      </c>
      <c r="AD169" s="722">
        <v>4.5450000000000004E-3</v>
      </c>
      <c r="AE169" s="1036">
        <v>3.4529999999999999E-3</v>
      </c>
      <c r="AF169" s="1036">
        <v>3.7269999999999998E-3</v>
      </c>
      <c r="AG169" s="723">
        <v>9.7019999999999901E-3</v>
      </c>
      <c r="AH169" s="736">
        <v>239.515191325259</v>
      </c>
      <c r="AI169" s="1035">
        <v>151.997216915954</v>
      </c>
      <c r="AJ169" s="737">
        <v>190.10310325297201</v>
      </c>
    </row>
    <row r="170" spans="1:36" ht="12.75" customHeight="1" x14ac:dyDescent="0.2">
      <c r="A170" s="1339" t="s">
        <v>594</v>
      </c>
      <c r="B170" s="1340" t="s">
        <v>186</v>
      </c>
      <c r="C170" s="1341" t="s">
        <v>8</v>
      </c>
      <c r="D170" s="1342" t="s">
        <v>1454</v>
      </c>
      <c r="E170" s="1060" t="s">
        <v>1926</v>
      </c>
      <c r="F170" s="738">
        <v>16.277699999999999</v>
      </c>
      <c r="G170" s="1037">
        <v>5.0025899999999899</v>
      </c>
      <c r="H170" s="1037">
        <v>11.8897999999999</v>
      </c>
      <c r="I170" s="739">
        <v>30.045062999999899</v>
      </c>
      <c r="J170" s="738">
        <v>2.7493200000000102</v>
      </c>
      <c r="K170" s="1037">
        <v>0.88055100000000097</v>
      </c>
      <c r="L170" s="1037">
        <v>1.5233000000000001</v>
      </c>
      <c r="M170" s="739">
        <v>5.5808069999999796</v>
      </c>
      <c r="N170" s="738">
        <v>1.84049999999999</v>
      </c>
      <c r="O170" s="1037">
        <v>2.1046599999999902</v>
      </c>
      <c r="P170" s="1037">
        <v>4.7243700000000004</v>
      </c>
      <c r="Q170" s="739">
        <v>3.8096139999999901</v>
      </c>
      <c r="R170" s="722">
        <v>2.5499999999999998E-2</v>
      </c>
      <c r="S170" s="1036">
        <v>1.8187999999999999E-2</v>
      </c>
      <c r="T170" s="1036">
        <v>1.9703999999999899E-2</v>
      </c>
      <c r="U170" s="723">
        <v>2.9999999999999898E-2</v>
      </c>
      <c r="V170" s="722">
        <v>1.6999999999999999E-3</v>
      </c>
      <c r="W170" s="1036">
        <v>1.9E-3</v>
      </c>
      <c r="X170" s="1036">
        <v>1.9999999999999901E-3</v>
      </c>
      <c r="Y170" s="723">
        <v>1.9999999999999901E-3</v>
      </c>
      <c r="Z170" s="722">
        <v>0</v>
      </c>
      <c r="AA170" s="1036">
        <v>0</v>
      </c>
      <c r="AB170" s="1036">
        <v>0</v>
      </c>
      <c r="AC170" s="723">
        <v>0</v>
      </c>
      <c r="AD170" s="722">
        <v>4.54499999999999E-3</v>
      </c>
      <c r="AE170" s="1036">
        <v>3.4530000000000099E-3</v>
      </c>
      <c r="AF170" s="1036">
        <v>3.7269999999999998E-3</v>
      </c>
      <c r="AG170" s="723">
        <v>9.7019999999999901E-3</v>
      </c>
      <c r="AH170" s="736">
        <v>302.87210773712502</v>
      </c>
      <c r="AI170" s="1035">
        <v>190.37696700424399</v>
      </c>
      <c r="AJ170" s="737">
        <v>236.15203386494599</v>
      </c>
    </row>
    <row r="171" spans="1:36" ht="12.75" customHeight="1" x14ac:dyDescent="0.2">
      <c r="A171" s="1339" t="s">
        <v>569</v>
      </c>
      <c r="B171" s="1340" t="s">
        <v>186</v>
      </c>
      <c r="C171" s="1341" t="s">
        <v>8</v>
      </c>
      <c r="D171" s="1342" t="s">
        <v>1453</v>
      </c>
      <c r="E171" s="1060" t="s">
        <v>1925</v>
      </c>
      <c r="F171" s="738">
        <v>10.9811</v>
      </c>
      <c r="G171" s="1037">
        <v>3.7227399999999902</v>
      </c>
      <c r="H171" s="1037">
        <v>7.7177999999999702</v>
      </c>
      <c r="I171" s="739">
        <v>20.2686449999999</v>
      </c>
      <c r="J171" s="738">
        <v>2.3268899999999899</v>
      </c>
      <c r="K171" s="1037">
        <v>0.74293799999999899</v>
      </c>
      <c r="L171" s="1037">
        <v>1.28679999999999</v>
      </c>
      <c r="M171" s="739">
        <v>4.7233149999999897</v>
      </c>
      <c r="N171" s="738">
        <v>1.343</v>
      </c>
      <c r="O171" s="1037">
        <v>1.53467</v>
      </c>
      <c r="P171" s="1037">
        <v>3.4169699999999898</v>
      </c>
      <c r="Q171" s="739">
        <v>2.7798619999999898</v>
      </c>
      <c r="R171" s="722">
        <v>2.5499999999999901E-2</v>
      </c>
      <c r="S171" s="1036">
        <v>1.6219000000000001E-2</v>
      </c>
      <c r="T171" s="1036">
        <v>2.3644999999999999E-2</v>
      </c>
      <c r="U171" s="723">
        <v>2.9999999999999898E-2</v>
      </c>
      <c r="V171" s="722">
        <v>1.6999999999999899E-3</v>
      </c>
      <c r="W171" s="1036">
        <v>1.89999999999999E-3</v>
      </c>
      <c r="X171" s="1036">
        <v>1.9999999999999901E-3</v>
      </c>
      <c r="Y171" s="723">
        <v>2E-3</v>
      </c>
      <c r="Z171" s="722">
        <v>0</v>
      </c>
      <c r="AA171" s="1036">
        <v>0</v>
      </c>
      <c r="AB171" s="1036">
        <v>0</v>
      </c>
      <c r="AC171" s="723">
        <v>0</v>
      </c>
      <c r="AD171" s="722">
        <v>4.5450000000000004E-3</v>
      </c>
      <c r="AE171" s="1036">
        <v>3.0590000000000001E-3</v>
      </c>
      <c r="AF171" s="1036">
        <v>4.47299999999999E-3</v>
      </c>
      <c r="AG171" s="723">
        <v>9.7019999999999901E-3</v>
      </c>
      <c r="AH171" s="736">
        <v>194.88939192447901</v>
      </c>
      <c r="AI171" s="1035">
        <v>124.29771554913999</v>
      </c>
      <c r="AJ171" s="737">
        <v>155.86697391872499</v>
      </c>
    </row>
    <row r="172" spans="1:36" ht="12.75" customHeight="1" x14ac:dyDescent="0.2">
      <c r="A172" s="1339" t="s">
        <v>582</v>
      </c>
      <c r="B172" s="1340" t="s">
        <v>186</v>
      </c>
      <c r="C172" s="1341" t="s">
        <v>8</v>
      </c>
      <c r="D172" s="1342" t="s">
        <v>1460</v>
      </c>
      <c r="E172" s="1060" t="s">
        <v>1925</v>
      </c>
      <c r="F172" s="738">
        <v>12.8349999999999</v>
      </c>
      <c r="G172" s="1037">
        <v>4.3094299999999999</v>
      </c>
      <c r="H172" s="1037">
        <v>8.9456300000000102</v>
      </c>
      <c r="I172" s="739">
        <v>23.690624</v>
      </c>
      <c r="J172" s="738">
        <v>2.5433399999999899</v>
      </c>
      <c r="K172" s="1037">
        <v>0.81888000000000205</v>
      </c>
      <c r="L172" s="1037">
        <v>1.40594</v>
      </c>
      <c r="M172" s="739">
        <v>5.1626950000000003</v>
      </c>
      <c r="N172" s="738">
        <v>1.5991899999999899</v>
      </c>
      <c r="O172" s="1037">
        <v>1.8226</v>
      </c>
      <c r="P172" s="1037">
        <v>4.0751999999999997</v>
      </c>
      <c r="Q172" s="739">
        <v>3.31012499999999</v>
      </c>
      <c r="R172" s="722">
        <v>2.5499999999999998E-2</v>
      </c>
      <c r="S172" s="1036">
        <v>1.6219000000000001E-2</v>
      </c>
      <c r="T172" s="1036">
        <v>2.3644999999999999E-2</v>
      </c>
      <c r="U172" s="723">
        <v>2.9999999999999898E-2</v>
      </c>
      <c r="V172" s="722">
        <v>1.6999999999999899E-3</v>
      </c>
      <c r="W172" s="1036">
        <v>1.9E-3</v>
      </c>
      <c r="X172" s="1036">
        <v>2E-3</v>
      </c>
      <c r="Y172" s="723">
        <v>1.9999999999999901E-3</v>
      </c>
      <c r="Z172" s="722">
        <v>0</v>
      </c>
      <c r="AA172" s="1036">
        <v>0</v>
      </c>
      <c r="AB172" s="1036">
        <v>0</v>
      </c>
      <c r="AC172" s="723">
        <v>0</v>
      </c>
      <c r="AD172" s="722">
        <v>4.54499999999999E-3</v>
      </c>
      <c r="AE172" s="1036">
        <v>3.0590000000000001E-3</v>
      </c>
      <c r="AF172" s="1036">
        <v>4.47300000000001E-3</v>
      </c>
      <c r="AG172" s="723">
        <v>9.7019999999999797E-3</v>
      </c>
      <c r="AH172" s="736">
        <v>237.60220774334601</v>
      </c>
      <c r="AI172" s="1035">
        <v>150.01592636496599</v>
      </c>
      <c r="AJ172" s="737">
        <v>186.87596514889</v>
      </c>
    </row>
    <row r="173" spans="1:36" ht="12.75" customHeight="1" x14ac:dyDescent="0.2">
      <c r="A173" s="1339" t="s">
        <v>595</v>
      </c>
      <c r="B173" s="1340" t="s">
        <v>186</v>
      </c>
      <c r="C173" s="1341" t="s">
        <v>8</v>
      </c>
      <c r="D173" s="1342" t="s">
        <v>1454</v>
      </c>
      <c r="E173" s="1060" t="s">
        <v>1925</v>
      </c>
      <c r="F173" s="728">
        <v>14.9742</v>
      </c>
      <c r="G173" s="1045">
        <v>5.0592400000000097</v>
      </c>
      <c r="H173" s="1045">
        <v>10.524299999999901</v>
      </c>
      <c r="I173" s="729">
        <v>27.639061000000002</v>
      </c>
      <c r="J173" s="728">
        <v>2.7829899999999999</v>
      </c>
      <c r="K173" s="1045">
        <v>0.89246700000000201</v>
      </c>
      <c r="L173" s="1045">
        <v>1.5489200000000001</v>
      </c>
      <c r="M173" s="729">
        <v>5.6491499999999997</v>
      </c>
      <c r="N173" s="728">
        <v>1.8708899999999999</v>
      </c>
      <c r="O173" s="1045">
        <v>2.12921</v>
      </c>
      <c r="P173" s="1045">
        <v>4.7624599999999999</v>
      </c>
      <c r="Q173" s="729">
        <v>3.8725249999999898</v>
      </c>
      <c r="R173" s="730">
        <v>2.5499999999999998E-2</v>
      </c>
      <c r="S173" s="1044">
        <v>1.6219000000000001E-2</v>
      </c>
      <c r="T173" s="1044">
        <v>2.3644999999999899E-2</v>
      </c>
      <c r="U173" s="731">
        <v>0.03</v>
      </c>
      <c r="V173" s="730">
        <v>1.6999999999999999E-3</v>
      </c>
      <c r="W173" s="1044">
        <v>1.9E-3</v>
      </c>
      <c r="X173" s="1044">
        <v>2E-3</v>
      </c>
      <c r="Y173" s="731">
        <v>2E-3</v>
      </c>
      <c r="Z173" s="730">
        <v>0</v>
      </c>
      <c r="AA173" s="1044">
        <v>0</v>
      </c>
      <c r="AB173" s="1044">
        <v>0</v>
      </c>
      <c r="AC173" s="731">
        <v>0</v>
      </c>
      <c r="AD173" s="730">
        <v>4.5450000000000004E-3</v>
      </c>
      <c r="AE173" s="1044">
        <v>3.0590000000000001E-3</v>
      </c>
      <c r="AF173" s="1044">
        <v>4.4730000000000004E-3</v>
      </c>
      <c r="AG173" s="731">
        <v>9.7020000000000092E-3</v>
      </c>
      <c r="AH173" s="732">
        <v>305.37909983284101</v>
      </c>
      <c r="AI173" s="321">
        <v>193.41086706993801</v>
      </c>
      <c r="AJ173" s="378">
        <v>241.93599083066701</v>
      </c>
    </row>
    <row r="174" spans="1:36" ht="12.75" customHeight="1" x14ac:dyDescent="0.2">
      <c r="A174" s="1339" t="s">
        <v>570</v>
      </c>
      <c r="B174" s="1340" t="s">
        <v>186</v>
      </c>
      <c r="C174" s="1341" t="s">
        <v>8</v>
      </c>
      <c r="D174" s="1342" t="s">
        <v>1453</v>
      </c>
      <c r="E174" s="1060" t="s">
        <v>1924</v>
      </c>
      <c r="F174" s="738">
        <v>9.9230099999999801</v>
      </c>
      <c r="G174" s="1037">
        <v>3.7503899999999999</v>
      </c>
      <c r="H174" s="1037">
        <v>6.5741099999999904</v>
      </c>
      <c r="I174" s="739">
        <v>18.315662</v>
      </c>
      <c r="J174" s="738">
        <v>2.17245</v>
      </c>
      <c r="K174" s="1037">
        <v>0.74946299999999899</v>
      </c>
      <c r="L174" s="1037">
        <v>1.2324299999999999</v>
      </c>
      <c r="M174" s="739">
        <v>4.4098319999999998</v>
      </c>
      <c r="N174" s="738">
        <v>1.2288699999999899</v>
      </c>
      <c r="O174" s="1037">
        <v>1.47274999999999</v>
      </c>
      <c r="P174" s="1037">
        <v>3.4575899999999899</v>
      </c>
      <c r="Q174" s="739">
        <v>2.5436169999999998</v>
      </c>
      <c r="R174" s="722">
        <v>2.5499999999999901E-2</v>
      </c>
      <c r="S174" s="1036">
        <v>1.62189999999999E-2</v>
      </c>
      <c r="T174" s="1036">
        <v>2.3644999999999999E-2</v>
      </c>
      <c r="U174" s="723">
        <v>0.03</v>
      </c>
      <c r="V174" s="722">
        <v>1.6999999999999899E-3</v>
      </c>
      <c r="W174" s="1036">
        <v>1.89999999999999E-3</v>
      </c>
      <c r="X174" s="1036">
        <v>1.9999999999999901E-3</v>
      </c>
      <c r="Y174" s="723">
        <v>1.9999999999999901E-3</v>
      </c>
      <c r="Z174" s="722">
        <v>0</v>
      </c>
      <c r="AA174" s="1036">
        <v>0</v>
      </c>
      <c r="AB174" s="1036">
        <v>0</v>
      </c>
      <c r="AC174" s="723">
        <v>0</v>
      </c>
      <c r="AD174" s="722">
        <v>4.5450000000000004E-3</v>
      </c>
      <c r="AE174" s="1036">
        <v>3.0589999999999901E-3</v>
      </c>
      <c r="AF174" s="1036">
        <v>4.47299999999999E-3</v>
      </c>
      <c r="AG174" s="723">
        <v>9.7020000000000006E-3</v>
      </c>
      <c r="AH174" s="736">
        <v>198.696489926309</v>
      </c>
      <c r="AI174" s="1035">
        <v>126.333659362036</v>
      </c>
      <c r="AJ174" s="737">
        <v>158.14383653132199</v>
      </c>
    </row>
    <row r="175" spans="1:36" ht="12.75" customHeight="1" x14ac:dyDescent="0.2">
      <c r="A175" s="1339" t="s">
        <v>583</v>
      </c>
      <c r="B175" s="1340" t="s">
        <v>186</v>
      </c>
      <c r="C175" s="1341" t="s">
        <v>8</v>
      </c>
      <c r="D175" s="1342" t="s">
        <v>1460</v>
      </c>
      <c r="E175" s="1060" t="s">
        <v>1924</v>
      </c>
      <c r="F175" s="715">
        <v>11.598299999999901</v>
      </c>
      <c r="G175" s="1039">
        <v>4.3423699999999901</v>
      </c>
      <c r="H175" s="1039">
        <v>7.6199899999999801</v>
      </c>
      <c r="I175" s="716">
        <v>21.407917999999999</v>
      </c>
      <c r="J175" s="715">
        <v>2.3745400000000001</v>
      </c>
      <c r="K175" s="1039">
        <v>0.82594799999999902</v>
      </c>
      <c r="L175" s="1039">
        <v>1.3465499999999899</v>
      </c>
      <c r="M175" s="716">
        <v>4.8200500000000002</v>
      </c>
      <c r="N175" s="715">
        <v>1.4632799999999999</v>
      </c>
      <c r="O175" s="1039">
        <v>1.74908999999999</v>
      </c>
      <c r="P175" s="1039">
        <v>4.1236399999999902</v>
      </c>
      <c r="Q175" s="716">
        <v>3.0288170000000001</v>
      </c>
      <c r="R175" s="718">
        <v>2.5499999999999998E-2</v>
      </c>
      <c r="S175" s="1038">
        <v>1.62189999999999E-2</v>
      </c>
      <c r="T175" s="1038">
        <v>2.3644999999999899E-2</v>
      </c>
      <c r="U175" s="719">
        <v>0.03</v>
      </c>
      <c r="V175" s="722">
        <v>1.6999999999999999E-3</v>
      </c>
      <c r="W175" s="1036">
        <v>1.89999999999999E-3</v>
      </c>
      <c r="X175" s="1036">
        <v>1.9999999999999901E-3</v>
      </c>
      <c r="Y175" s="723">
        <v>2E-3</v>
      </c>
      <c r="Z175" s="722">
        <v>0</v>
      </c>
      <c r="AA175" s="1036">
        <v>0</v>
      </c>
      <c r="AB175" s="1036">
        <v>0</v>
      </c>
      <c r="AC175" s="723">
        <v>0</v>
      </c>
      <c r="AD175" s="722">
        <v>4.54499999999999E-3</v>
      </c>
      <c r="AE175" s="1036">
        <v>3.0589999999999901E-3</v>
      </c>
      <c r="AF175" s="1036">
        <v>4.47299999999999E-3</v>
      </c>
      <c r="AG175" s="723">
        <v>9.7020000000000006E-3</v>
      </c>
      <c r="AH175" s="736">
        <v>236.50321344818701</v>
      </c>
      <c r="AI175" s="1035">
        <v>148.30953979079399</v>
      </c>
      <c r="AJ175" s="737">
        <v>183.924757936124</v>
      </c>
    </row>
    <row r="176" spans="1:36" ht="12.75" customHeight="1" x14ac:dyDescent="0.2">
      <c r="A176" s="1339" t="s">
        <v>596</v>
      </c>
      <c r="B176" s="1340" t="s">
        <v>186</v>
      </c>
      <c r="C176" s="1341" t="s">
        <v>8</v>
      </c>
      <c r="D176" s="1342" t="s">
        <v>1454</v>
      </c>
      <c r="E176" s="1060" t="s">
        <v>1924</v>
      </c>
      <c r="F176" s="715">
        <v>13.5314</v>
      </c>
      <c r="G176" s="1039">
        <v>5.0971999999999902</v>
      </c>
      <c r="H176" s="1039">
        <v>8.9646899999999992</v>
      </c>
      <c r="I176" s="716">
        <v>24.975904999999901</v>
      </c>
      <c r="J176" s="715">
        <v>2.5982799999999902</v>
      </c>
      <c r="K176" s="1039">
        <v>0.90023500000000001</v>
      </c>
      <c r="L176" s="1039">
        <v>1.48349</v>
      </c>
      <c r="M176" s="716">
        <v>5.2742189999999898</v>
      </c>
      <c r="N176" s="715">
        <v>1.7118899999999899</v>
      </c>
      <c r="O176" s="1039">
        <v>2.0433400000000002</v>
      </c>
      <c r="P176" s="1039">
        <v>4.8190799999999898</v>
      </c>
      <c r="Q176" s="716">
        <v>3.54342299999999</v>
      </c>
      <c r="R176" s="718">
        <v>2.5499999999999901E-2</v>
      </c>
      <c r="S176" s="1038">
        <v>1.6219000000000001E-2</v>
      </c>
      <c r="T176" s="1038">
        <v>2.3644999999999999E-2</v>
      </c>
      <c r="U176" s="719">
        <v>0.03</v>
      </c>
      <c r="V176" s="722">
        <v>1.6999999999999999E-3</v>
      </c>
      <c r="W176" s="1036">
        <v>1.9E-3</v>
      </c>
      <c r="X176" s="1036">
        <v>2E-3</v>
      </c>
      <c r="Y176" s="723">
        <v>2E-3</v>
      </c>
      <c r="Z176" s="722">
        <v>0</v>
      </c>
      <c r="AA176" s="1036">
        <v>0</v>
      </c>
      <c r="AB176" s="1036">
        <v>0</v>
      </c>
      <c r="AC176" s="723">
        <v>0</v>
      </c>
      <c r="AD176" s="722">
        <v>4.5450000000000004E-3</v>
      </c>
      <c r="AE176" s="1036">
        <v>3.0590000000000001E-3</v>
      </c>
      <c r="AF176" s="1036">
        <v>4.47300000000001E-3</v>
      </c>
      <c r="AG176" s="723">
        <v>9.7020000000000092E-3</v>
      </c>
      <c r="AH176" s="736">
        <v>308.03642359655902</v>
      </c>
      <c r="AI176" s="1035">
        <v>194.48996152026299</v>
      </c>
      <c r="AJ176" s="737">
        <v>242.99426283681299</v>
      </c>
    </row>
    <row r="177" spans="1:36" ht="12.75" customHeight="1" x14ac:dyDescent="0.2">
      <c r="A177" s="1339" t="s">
        <v>571</v>
      </c>
      <c r="B177" s="1340" t="s">
        <v>186</v>
      </c>
      <c r="C177" s="1341" t="s">
        <v>8</v>
      </c>
      <c r="D177" s="1342" t="s">
        <v>1453</v>
      </c>
      <c r="E177" s="1060" t="s">
        <v>1923</v>
      </c>
      <c r="F177" s="715">
        <v>9.5977999999999906</v>
      </c>
      <c r="G177" s="1039">
        <v>3.7097699999999998</v>
      </c>
      <c r="H177" s="1039">
        <v>6.2021300000000004</v>
      </c>
      <c r="I177" s="716">
        <v>17.715408999999902</v>
      </c>
      <c r="J177" s="715">
        <v>2.0090099999999902</v>
      </c>
      <c r="K177" s="1039">
        <v>0.74993900000000102</v>
      </c>
      <c r="L177" s="1039">
        <v>1.15953999999999</v>
      </c>
      <c r="M177" s="716">
        <v>4.0780549999999902</v>
      </c>
      <c r="N177" s="715">
        <v>1.10127</v>
      </c>
      <c r="O177" s="1039">
        <v>1.38839</v>
      </c>
      <c r="P177" s="1039">
        <v>3.4031600000000002</v>
      </c>
      <c r="Q177" s="716">
        <v>2.2795010000000002</v>
      </c>
      <c r="R177" s="718">
        <v>2.5499999999999901E-2</v>
      </c>
      <c r="S177" s="1038">
        <v>1.6219000000000001E-2</v>
      </c>
      <c r="T177" s="1038">
        <v>2.3644999999999999E-2</v>
      </c>
      <c r="U177" s="719">
        <v>0.03</v>
      </c>
      <c r="V177" s="722">
        <v>1.6999999999999999E-3</v>
      </c>
      <c r="W177" s="1036">
        <v>1.9E-3</v>
      </c>
      <c r="X177" s="1036">
        <v>2E-3</v>
      </c>
      <c r="Y177" s="723">
        <v>1.9999999999999901E-3</v>
      </c>
      <c r="Z177" s="722">
        <v>0</v>
      </c>
      <c r="AA177" s="1036">
        <v>0</v>
      </c>
      <c r="AB177" s="1036">
        <v>0</v>
      </c>
      <c r="AC177" s="723">
        <v>0</v>
      </c>
      <c r="AD177" s="722">
        <v>4.54499999999999E-3</v>
      </c>
      <c r="AE177" s="1036">
        <v>3.0589999999999901E-3</v>
      </c>
      <c r="AF177" s="1036">
        <v>4.4730000000000004E-3</v>
      </c>
      <c r="AG177" s="723">
        <v>9.7020000000000006E-3</v>
      </c>
      <c r="AH177" s="736">
        <v>196.415561631759</v>
      </c>
      <c r="AI177" s="1035">
        <v>124.150589226924</v>
      </c>
      <c r="AJ177" s="737">
        <v>154.636799688623</v>
      </c>
    </row>
    <row r="178" spans="1:36" ht="12.75" customHeight="1" x14ac:dyDescent="0.2">
      <c r="A178" s="1339" t="s">
        <v>584</v>
      </c>
      <c r="B178" s="1340" t="s">
        <v>186</v>
      </c>
      <c r="C178" s="1341" t="s">
        <v>8</v>
      </c>
      <c r="D178" s="1342" t="s">
        <v>1460</v>
      </c>
      <c r="E178" s="1060" t="s">
        <v>1923</v>
      </c>
      <c r="F178" s="715">
        <v>11.2182</v>
      </c>
      <c r="G178" s="1039">
        <v>4.2955099999999904</v>
      </c>
      <c r="H178" s="1039">
        <v>7.18883000000001</v>
      </c>
      <c r="I178" s="716">
        <v>20.706321999999901</v>
      </c>
      <c r="J178" s="715">
        <v>2.1958899999999999</v>
      </c>
      <c r="K178" s="1039">
        <v>0.82635599999999998</v>
      </c>
      <c r="L178" s="1039">
        <v>1.26690999999999</v>
      </c>
      <c r="M178" s="716">
        <v>4.4574079999999903</v>
      </c>
      <c r="N178" s="715">
        <v>1.31134</v>
      </c>
      <c r="O178" s="1039">
        <v>1.6489199999999899</v>
      </c>
      <c r="P178" s="1039">
        <v>4.0587299999999997</v>
      </c>
      <c r="Q178" s="716">
        <v>2.7143199999999901</v>
      </c>
      <c r="R178" s="718">
        <v>2.5499999999999998E-2</v>
      </c>
      <c r="S178" s="1038">
        <v>1.62189999999999E-2</v>
      </c>
      <c r="T178" s="1038">
        <v>2.3644999999999999E-2</v>
      </c>
      <c r="U178" s="719">
        <v>2.9999999999999898E-2</v>
      </c>
      <c r="V178" s="722">
        <v>1.6999999999999999E-3</v>
      </c>
      <c r="W178" s="1036">
        <v>1.89999999999999E-3</v>
      </c>
      <c r="X178" s="1036">
        <v>2E-3</v>
      </c>
      <c r="Y178" s="723">
        <v>1.9999999999999901E-3</v>
      </c>
      <c r="Z178" s="722">
        <v>0</v>
      </c>
      <c r="AA178" s="1036">
        <v>0</v>
      </c>
      <c r="AB178" s="1036">
        <v>0</v>
      </c>
      <c r="AC178" s="723">
        <v>0</v>
      </c>
      <c r="AD178" s="722">
        <v>4.5450000000000004E-3</v>
      </c>
      <c r="AE178" s="1036">
        <v>3.0590000000000001E-3</v>
      </c>
      <c r="AF178" s="1036">
        <v>4.4730000000000004E-3</v>
      </c>
      <c r="AG178" s="723">
        <v>9.7019999999999797E-3</v>
      </c>
      <c r="AH178" s="736">
        <v>236.88069681247899</v>
      </c>
      <c r="AI178" s="1035">
        <v>148.80310924618999</v>
      </c>
      <c r="AJ178" s="737">
        <v>184.629310782712</v>
      </c>
    </row>
    <row r="179" spans="1:36" ht="12.75" customHeight="1" x14ac:dyDescent="0.2">
      <c r="A179" s="1339" t="s">
        <v>597</v>
      </c>
      <c r="B179" s="1340" t="s">
        <v>186</v>
      </c>
      <c r="C179" s="1341" t="s">
        <v>8</v>
      </c>
      <c r="D179" s="1342" t="s">
        <v>1454</v>
      </c>
      <c r="E179" s="1060" t="s">
        <v>1923</v>
      </c>
      <c r="F179" s="715">
        <v>13.0878999999999</v>
      </c>
      <c r="G179" s="1039">
        <v>5.0420599999999904</v>
      </c>
      <c r="H179" s="1039">
        <v>8.4574499999999997</v>
      </c>
      <c r="I179" s="716">
        <v>24.1573759999999</v>
      </c>
      <c r="J179" s="715">
        <v>2.4027999999999898</v>
      </c>
      <c r="K179" s="1039">
        <v>0.90073999999999899</v>
      </c>
      <c r="L179" s="1039">
        <v>1.39573999999999</v>
      </c>
      <c r="M179" s="716">
        <v>4.8774079999999902</v>
      </c>
      <c r="N179" s="715">
        <v>1.5341399999999901</v>
      </c>
      <c r="O179" s="1039">
        <v>1.9263299999999901</v>
      </c>
      <c r="P179" s="1039">
        <v>4.7432099999999897</v>
      </c>
      <c r="Q179" s="716">
        <v>3.1754899999999902</v>
      </c>
      <c r="R179" s="718">
        <v>2.5499999999999901E-2</v>
      </c>
      <c r="S179" s="1038">
        <v>1.62189999999999E-2</v>
      </c>
      <c r="T179" s="1038">
        <v>2.3644999999999999E-2</v>
      </c>
      <c r="U179" s="719">
        <v>2.9999999999999898E-2</v>
      </c>
      <c r="V179" s="722">
        <v>1.6999999999999899E-3</v>
      </c>
      <c r="W179" s="1036">
        <v>1.89999999999999E-3</v>
      </c>
      <c r="X179" s="1036">
        <v>2E-3</v>
      </c>
      <c r="Y179" s="723">
        <v>1.9999999999999901E-3</v>
      </c>
      <c r="Z179" s="722">
        <v>0</v>
      </c>
      <c r="AA179" s="1036">
        <v>0</v>
      </c>
      <c r="AB179" s="1036">
        <v>0</v>
      </c>
      <c r="AC179" s="723">
        <v>0</v>
      </c>
      <c r="AD179" s="722">
        <v>4.54499999999999E-3</v>
      </c>
      <c r="AE179" s="1036">
        <v>3.0589999999999901E-3</v>
      </c>
      <c r="AF179" s="1036">
        <v>4.47299999999999E-3</v>
      </c>
      <c r="AG179" s="723">
        <v>9.7019999999999901E-3</v>
      </c>
      <c r="AH179" s="736">
        <v>309.07458354558702</v>
      </c>
      <c r="AI179" s="1035">
        <v>194.66987009309801</v>
      </c>
      <c r="AJ179" s="737">
        <v>242.72904643079701</v>
      </c>
    </row>
    <row r="180" spans="1:36" ht="12.75" customHeight="1" x14ac:dyDescent="0.2">
      <c r="A180" s="1339" t="s">
        <v>572</v>
      </c>
      <c r="B180" s="1340" t="s">
        <v>186</v>
      </c>
      <c r="C180" s="1341" t="s">
        <v>8</v>
      </c>
      <c r="D180" s="1342" t="s">
        <v>1453</v>
      </c>
      <c r="E180" s="1060" t="s">
        <v>1922</v>
      </c>
      <c r="F180" s="715">
        <v>10.556699999999999</v>
      </c>
      <c r="G180" s="1039">
        <v>3.6679900000000001</v>
      </c>
      <c r="H180" s="1039">
        <v>7.1980700000000004</v>
      </c>
      <c r="I180" s="716">
        <v>19.485313999999999</v>
      </c>
      <c r="J180" s="715">
        <v>1.93703</v>
      </c>
      <c r="K180" s="1039">
        <v>0.73806799999999995</v>
      </c>
      <c r="L180" s="1039">
        <v>1.1184000000000001</v>
      </c>
      <c r="M180" s="716">
        <v>3.9319440000000001</v>
      </c>
      <c r="N180" s="715">
        <v>1.04274</v>
      </c>
      <c r="O180" s="1039">
        <v>1.33411999999999</v>
      </c>
      <c r="P180" s="1039">
        <v>3.28057</v>
      </c>
      <c r="Q180" s="716">
        <v>2.1583559999999999</v>
      </c>
      <c r="R180" s="718">
        <v>2.5499999999999998E-2</v>
      </c>
      <c r="S180" s="1038">
        <v>1.6219000000000001E-2</v>
      </c>
      <c r="T180" s="1038">
        <v>2.3644999999999999E-2</v>
      </c>
      <c r="U180" s="719">
        <v>0.03</v>
      </c>
      <c r="V180" s="722">
        <v>1.6999999999999999E-3</v>
      </c>
      <c r="W180" s="1036">
        <v>1.89999999999999E-3</v>
      </c>
      <c r="X180" s="1036">
        <v>2E-3</v>
      </c>
      <c r="Y180" s="723">
        <v>2E-3</v>
      </c>
      <c r="Z180" s="722">
        <v>0</v>
      </c>
      <c r="AA180" s="1036">
        <v>0</v>
      </c>
      <c r="AB180" s="1036">
        <v>0</v>
      </c>
      <c r="AC180" s="723">
        <v>0</v>
      </c>
      <c r="AD180" s="722">
        <v>4.54499999999999E-3</v>
      </c>
      <c r="AE180" s="1036">
        <v>3.0590000000000001E-3</v>
      </c>
      <c r="AF180" s="1036">
        <v>4.4730000000000004E-3</v>
      </c>
      <c r="AG180" s="723">
        <v>9.7020000000000196E-3</v>
      </c>
      <c r="AH180" s="736">
        <v>194.25250688802001</v>
      </c>
      <c r="AI180" s="1035">
        <v>121.67718061454001</v>
      </c>
      <c r="AJ180" s="737">
        <v>150.60962764095299</v>
      </c>
    </row>
    <row r="181" spans="1:36" ht="12.75" customHeight="1" x14ac:dyDescent="0.2">
      <c r="A181" s="1339" t="s">
        <v>585</v>
      </c>
      <c r="B181" s="1340" t="s">
        <v>186</v>
      </c>
      <c r="C181" s="1341" t="s">
        <v>8</v>
      </c>
      <c r="D181" s="1342" t="s">
        <v>1460</v>
      </c>
      <c r="E181" s="1060" t="s">
        <v>1922</v>
      </c>
      <c r="F181" s="715">
        <v>12.339</v>
      </c>
      <c r="G181" s="1039">
        <v>4.2462600000000004</v>
      </c>
      <c r="H181" s="1039">
        <v>8.3432200000000005</v>
      </c>
      <c r="I181" s="716">
        <v>22.775041000000002</v>
      </c>
      <c r="J181" s="715">
        <v>2.11721</v>
      </c>
      <c r="K181" s="1039">
        <v>0.81324599999999903</v>
      </c>
      <c r="L181" s="1039">
        <v>1.2219599999999899</v>
      </c>
      <c r="M181" s="716">
        <v>4.2977069999999902</v>
      </c>
      <c r="N181" s="715">
        <v>1.2416499999999999</v>
      </c>
      <c r="O181" s="1039">
        <v>1.58446</v>
      </c>
      <c r="P181" s="1039">
        <v>3.9125200000000002</v>
      </c>
      <c r="Q181" s="716">
        <v>2.57006599999999</v>
      </c>
      <c r="R181" s="718">
        <v>2.5499999999999998E-2</v>
      </c>
      <c r="S181" s="1038">
        <v>1.6219000000000001E-2</v>
      </c>
      <c r="T181" s="1038">
        <v>2.3644999999999899E-2</v>
      </c>
      <c r="U181" s="719">
        <v>0.03</v>
      </c>
      <c r="V181" s="722">
        <v>1.6999999999999999E-3</v>
      </c>
      <c r="W181" s="1036">
        <v>1.89999999999999E-3</v>
      </c>
      <c r="X181" s="1036">
        <v>1.9999999999999901E-3</v>
      </c>
      <c r="Y181" s="723">
        <v>1.9999999999999901E-3</v>
      </c>
      <c r="Z181" s="722">
        <v>0</v>
      </c>
      <c r="AA181" s="1036">
        <v>0</v>
      </c>
      <c r="AB181" s="1036">
        <v>0</v>
      </c>
      <c r="AC181" s="723">
        <v>0</v>
      </c>
      <c r="AD181" s="722">
        <v>4.5450000000000004E-3</v>
      </c>
      <c r="AE181" s="1036">
        <v>3.0590000000000001E-3</v>
      </c>
      <c r="AF181" s="1036">
        <v>4.4730000000000004E-3</v>
      </c>
      <c r="AG181" s="723">
        <v>9.7020000000000006E-3</v>
      </c>
      <c r="AH181" s="736">
        <v>239.43350465153</v>
      </c>
      <c r="AI181" s="1035">
        <v>151.813269002059</v>
      </c>
      <c r="AJ181" s="737">
        <v>189.69060180292001</v>
      </c>
    </row>
    <row r="182" spans="1:36" ht="12.75" customHeight="1" x14ac:dyDescent="0.2">
      <c r="A182" s="1339" t="s">
        <v>598</v>
      </c>
      <c r="B182" s="1340" t="s">
        <v>186</v>
      </c>
      <c r="C182" s="1341" t="s">
        <v>8</v>
      </c>
      <c r="D182" s="1342" t="s">
        <v>1454</v>
      </c>
      <c r="E182" s="1060" t="s">
        <v>1922</v>
      </c>
      <c r="F182" s="715">
        <v>14.3955</v>
      </c>
      <c r="G182" s="1039">
        <v>4.98491999999999</v>
      </c>
      <c r="H182" s="1039">
        <v>9.8155599999999996</v>
      </c>
      <c r="I182" s="716">
        <v>26.5708809999999</v>
      </c>
      <c r="J182" s="715">
        <v>2.31671</v>
      </c>
      <c r="K182" s="1039">
        <v>0.88646499999999795</v>
      </c>
      <c r="L182" s="1039">
        <v>1.34623</v>
      </c>
      <c r="M182" s="716">
        <v>4.7026579999999898</v>
      </c>
      <c r="N182" s="715">
        <v>1.45261</v>
      </c>
      <c r="O182" s="1039">
        <v>1.85102999999999</v>
      </c>
      <c r="P182" s="1039">
        <v>4.5723500000000001</v>
      </c>
      <c r="Q182" s="716">
        <v>3.0067259999999898</v>
      </c>
      <c r="R182" s="718">
        <v>2.5499999999999901E-2</v>
      </c>
      <c r="S182" s="1038">
        <v>1.62189999999999E-2</v>
      </c>
      <c r="T182" s="1038">
        <v>2.3644999999999999E-2</v>
      </c>
      <c r="U182" s="719">
        <v>0.03</v>
      </c>
      <c r="V182" s="722">
        <v>1.6999999999999899E-3</v>
      </c>
      <c r="W182" s="1036">
        <v>1.89999999999999E-3</v>
      </c>
      <c r="X182" s="1036">
        <v>1.9999999999999901E-3</v>
      </c>
      <c r="Y182" s="723">
        <v>2E-3</v>
      </c>
      <c r="Z182" s="722">
        <v>0</v>
      </c>
      <c r="AA182" s="1036">
        <v>0</v>
      </c>
      <c r="AB182" s="1036">
        <v>0</v>
      </c>
      <c r="AC182" s="723">
        <v>0</v>
      </c>
      <c r="AD182" s="722">
        <v>4.54499999999999E-3</v>
      </c>
      <c r="AE182" s="1036">
        <v>3.0589999999999901E-3</v>
      </c>
      <c r="AF182" s="1036">
        <v>4.4730000000000004E-3</v>
      </c>
      <c r="AG182" s="723">
        <v>9.7020000000000006E-3</v>
      </c>
      <c r="AH182" s="736">
        <v>312.49163260086198</v>
      </c>
      <c r="AI182" s="1035">
        <v>195.70202812116801</v>
      </c>
      <c r="AJ182" s="737">
        <v>242.65456667641399</v>
      </c>
    </row>
    <row r="183" spans="1:36" ht="12.75" customHeight="1" x14ac:dyDescent="0.2">
      <c r="A183" s="1339" t="s">
        <v>573</v>
      </c>
      <c r="B183" s="1340" t="s">
        <v>186</v>
      </c>
      <c r="C183" s="1341" t="s">
        <v>8</v>
      </c>
      <c r="D183" s="1342" t="s">
        <v>1453</v>
      </c>
      <c r="E183" s="1060" t="s">
        <v>1931</v>
      </c>
      <c r="F183" s="715">
        <v>10.2864</v>
      </c>
      <c r="G183" s="1039">
        <v>3.7086299999999999</v>
      </c>
      <c r="H183" s="1039">
        <v>6.9469600000000096</v>
      </c>
      <c r="I183" s="716">
        <v>18.986396999999901</v>
      </c>
      <c r="J183" s="715">
        <v>2.1596299999999902</v>
      </c>
      <c r="K183" s="1039">
        <v>0.758633</v>
      </c>
      <c r="L183" s="1039">
        <v>1.2132099999999999</v>
      </c>
      <c r="M183" s="716">
        <v>4.383813</v>
      </c>
      <c r="N183" s="715">
        <v>1.2377199999999999</v>
      </c>
      <c r="O183" s="1039">
        <v>1.5000899999999899</v>
      </c>
      <c r="P183" s="1039">
        <v>3.4944999999999999</v>
      </c>
      <c r="Q183" s="716">
        <v>2.5619279999999902</v>
      </c>
      <c r="R183" s="718">
        <v>2.5499999999999998E-2</v>
      </c>
      <c r="S183" s="1038">
        <v>1.6219000000000001E-2</v>
      </c>
      <c r="T183" s="1038">
        <v>2.3644999999999999E-2</v>
      </c>
      <c r="U183" s="719">
        <v>2.9999999999999898E-2</v>
      </c>
      <c r="V183" s="722">
        <v>1.6999999999999999E-3</v>
      </c>
      <c r="W183" s="1036">
        <v>1.89999999999999E-3</v>
      </c>
      <c r="X183" s="1036">
        <v>2E-3</v>
      </c>
      <c r="Y183" s="723">
        <v>1.9999999999999901E-3</v>
      </c>
      <c r="Z183" s="722">
        <v>0</v>
      </c>
      <c r="AA183" s="1036">
        <v>0</v>
      </c>
      <c r="AB183" s="1036">
        <v>0</v>
      </c>
      <c r="AC183" s="723">
        <v>0</v>
      </c>
      <c r="AD183" s="722">
        <v>4.54499999999999E-3</v>
      </c>
      <c r="AE183" s="1036">
        <v>3.0589999999999901E-3</v>
      </c>
      <c r="AF183" s="1036">
        <v>4.4730000000000004E-3</v>
      </c>
      <c r="AG183" s="723">
        <v>9.7019999999999797E-3</v>
      </c>
      <c r="AH183" s="736">
        <v>200.041990614588</v>
      </c>
      <c r="AI183" s="1035">
        <v>126.274632087615</v>
      </c>
      <c r="AJ183" s="737">
        <v>157.17477101424001</v>
      </c>
    </row>
    <row r="184" spans="1:36" ht="12.75" customHeight="1" x14ac:dyDescent="0.2">
      <c r="A184" s="1339" t="s">
        <v>586</v>
      </c>
      <c r="B184" s="1340" t="s">
        <v>186</v>
      </c>
      <c r="C184" s="1341" t="s">
        <v>8</v>
      </c>
      <c r="D184" s="1342" t="s">
        <v>1460</v>
      </c>
      <c r="E184" s="1060" t="s">
        <v>1921</v>
      </c>
      <c r="F184" s="715">
        <v>12.0230999999999</v>
      </c>
      <c r="G184" s="1039">
        <v>4.2936300000000003</v>
      </c>
      <c r="H184" s="1039">
        <v>8.05215999999999</v>
      </c>
      <c r="I184" s="716">
        <v>22.191893</v>
      </c>
      <c r="J184" s="715">
        <v>2.3605299999999998</v>
      </c>
      <c r="K184" s="1039">
        <v>0.83602600000000005</v>
      </c>
      <c r="L184" s="1039">
        <v>1.3255399999999899</v>
      </c>
      <c r="M184" s="716">
        <v>4.7916069999999999</v>
      </c>
      <c r="N184" s="715">
        <v>1.4738100000000001</v>
      </c>
      <c r="O184" s="1039">
        <v>1.78155999999999</v>
      </c>
      <c r="P184" s="1039">
        <v>4.1676599999999899</v>
      </c>
      <c r="Q184" s="716">
        <v>3.05061899999999</v>
      </c>
      <c r="R184" s="718">
        <v>2.5499999999999901E-2</v>
      </c>
      <c r="S184" s="1038">
        <v>1.62189999999999E-2</v>
      </c>
      <c r="T184" s="1038">
        <v>2.3644999999999899E-2</v>
      </c>
      <c r="U184" s="719">
        <v>0.03</v>
      </c>
      <c r="V184" s="722">
        <v>1.6999999999999899E-3</v>
      </c>
      <c r="W184" s="1036">
        <v>1.89999999999999E-3</v>
      </c>
      <c r="X184" s="1036">
        <v>1.9999999999999901E-3</v>
      </c>
      <c r="Y184" s="723">
        <v>1.9999999999999901E-3</v>
      </c>
      <c r="Z184" s="722">
        <v>0</v>
      </c>
      <c r="AA184" s="1036">
        <v>0</v>
      </c>
      <c r="AB184" s="1036">
        <v>0</v>
      </c>
      <c r="AC184" s="723">
        <v>0</v>
      </c>
      <c r="AD184" s="722">
        <v>4.54499999999999E-3</v>
      </c>
      <c r="AE184" s="1036">
        <v>3.0589999999999901E-3</v>
      </c>
      <c r="AF184" s="1036">
        <v>4.47299999999999E-3</v>
      </c>
      <c r="AG184" s="723">
        <v>9.7019999999999901E-3</v>
      </c>
      <c r="AH184" s="736">
        <v>239.726399378488</v>
      </c>
      <c r="AI184" s="1035">
        <v>151.421809578249</v>
      </c>
      <c r="AJ184" s="737">
        <v>188.661182927379</v>
      </c>
    </row>
    <row r="185" spans="1:36" ht="12.75" customHeight="1" x14ac:dyDescent="0.2">
      <c r="A185" s="1339" t="s">
        <v>599</v>
      </c>
      <c r="B185" s="1340" t="s">
        <v>186</v>
      </c>
      <c r="C185" s="1341" t="s">
        <v>8</v>
      </c>
      <c r="D185" s="1342" t="s">
        <v>1454</v>
      </c>
      <c r="E185" s="1060" t="s">
        <v>1921</v>
      </c>
      <c r="F185" s="715">
        <v>14.026899999999999</v>
      </c>
      <c r="G185" s="1039">
        <v>5.0402899999999899</v>
      </c>
      <c r="H185" s="1039">
        <v>9.4731299999999994</v>
      </c>
      <c r="I185" s="716">
        <v>25.890540999999899</v>
      </c>
      <c r="J185" s="715">
        <v>2.5829499999999999</v>
      </c>
      <c r="K185" s="1039">
        <v>0.91123299999999896</v>
      </c>
      <c r="L185" s="1039">
        <v>1.46033999999999</v>
      </c>
      <c r="M185" s="716">
        <v>5.2430969999999899</v>
      </c>
      <c r="N185" s="715">
        <v>1.7242199999999901</v>
      </c>
      <c r="O185" s="1039">
        <v>2.08128</v>
      </c>
      <c r="P185" s="1039">
        <v>4.87052</v>
      </c>
      <c r="Q185" s="716">
        <v>3.5689279999999899</v>
      </c>
      <c r="R185" s="718">
        <v>2.5499999999999901E-2</v>
      </c>
      <c r="S185" s="1038">
        <v>1.6219000000000001E-2</v>
      </c>
      <c r="T185" s="1038">
        <v>2.3644999999999899E-2</v>
      </c>
      <c r="U185" s="719">
        <v>2.9999999999999898E-2</v>
      </c>
      <c r="V185" s="722">
        <v>1.6999999999999999E-3</v>
      </c>
      <c r="W185" s="1036">
        <v>1.89999999999999E-3</v>
      </c>
      <c r="X185" s="1036">
        <v>2E-3</v>
      </c>
      <c r="Y185" s="723">
        <v>1.9999999999999901E-3</v>
      </c>
      <c r="Z185" s="722">
        <v>0</v>
      </c>
      <c r="AA185" s="1036">
        <v>0</v>
      </c>
      <c r="AB185" s="1036">
        <v>0</v>
      </c>
      <c r="AC185" s="723">
        <v>0</v>
      </c>
      <c r="AD185" s="722">
        <v>4.5450000000000004E-3</v>
      </c>
      <c r="AE185" s="1036">
        <v>3.0590000000000001E-3</v>
      </c>
      <c r="AF185" s="1036">
        <v>4.4730000000000004E-3</v>
      </c>
      <c r="AG185" s="723">
        <v>9.7020000000000006E-3</v>
      </c>
      <c r="AH185" s="736">
        <v>316.42752104639999</v>
      </c>
      <c r="AI185" s="1035">
        <v>200.31055312892599</v>
      </c>
      <c r="AJ185" s="737">
        <v>250.60374591504299</v>
      </c>
    </row>
    <row r="186" spans="1:36" ht="12.75" customHeight="1" x14ac:dyDescent="0.2">
      <c r="A186" s="1339" t="s">
        <v>574</v>
      </c>
      <c r="B186" s="1340" t="s">
        <v>186</v>
      </c>
      <c r="C186" s="1341" t="s">
        <v>8</v>
      </c>
      <c r="D186" s="1342" t="s">
        <v>1453</v>
      </c>
      <c r="E186" s="1060" t="s">
        <v>1920</v>
      </c>
      <c r="F186" s="715">
        <v>9.1071600000000004</v>
      </c>
      <c r="G186" s="1039">
        <v>3.5882999999999998</v>
      </c>
      <c r="H186" s="1039">
        <v>5.8406599999999997</v>
      </c>
      <c r="I186" s="716">
        <v>16.809788000000001</v>
      </c>
      <c r="J186" s="715">
        <v>2.0337999999999998</v>
      </c>
      <c r="K186" s="1039">
        <v>0.73556900000000003</v>
      </c>
      <c r="L186" s="1039">
        <v>1.1615799999999901</v>
      </c>
      <c r="M186" s="716">
        <v>4.1283820000000002</v>
      </c>
      <c r="N186" s="715">
        <v>1.13242</v>
      </c>
      <c r="O186" s="1039">
        <v>1.3971</v>
      </c>
      <c r="P186" s="1039">
        <v>3.3230099999999898</v>
      </c>
      <c r="Q186" s="716">
        <v>2.343969</v>
      </c>
      <c r="R186" s="718">
        <v>2.5499999999999998E-2</v>
      </c>
      <c r="S186" s="1038">
        <v>1.6219000000000001E-2</v>
      </c>
      <c r="T186" s="1038">
        <v>2.3644999999999899E-2</v>
      </c>
      <c r="U186" s="719">
        <v>0.03</v>
      </c>
      <c r="V186" s="722">
        <v>1.6999999999999999E-3</v>
      </c>
      <c r="W186" s="1036">
        <v>1.9E-3</v>
      </c>
      <c r="X186" s="1036">
        <v>1.9999999999999901E-3</v>
      </c>
      <c r="Y186" s="723">
        <v>2E-3</v>
      </c>
      <c r="Z186" s="722">
        <v>0</v>
      </c>
      <c r="AA186" s="1036">
        <v>0</v>
      </c>
      <c r="AB186" s="1036">
        <v>0</v>
      </c>
      <c r="AC186" s="723">
        <v>0</v>
      </c>
      <c r="AD186" s="722">
        <v>4.5450000000000004E-3</v>
      </c>
      <c r="AE186" s="1036">
        <v>3.0590000000000001E-3</v>
      </c>
      <c r="AF186" s="1036">
        <v>4.4730000000000004E-3</v>
      </c>
      <c r="AG186" s="723">
        <v>9.7019999999999901E-3</v>
      </c>
      <c r="AH186" s="736">
        <v>196.357554434311</v>
      </c>
      <c r="AI186" s="1035">
        <v>124.306184265537</v>
      </c>
      <c r="AJ186" s="737">
        <v>155.16627696305099</v>
      </c>
    </row>
    <row r="187" spans="1:36" ht="12.75" customHeight="1" x14ac:dyDescent="0.2">
      <c r="A187" s="1339" t="s">
        <v>587</v>
      </c>
      <c r="B187" s="1340" t="s">
        <v>186</v>
      </c>
      <c r="C187" s="1341" t="s">
        <v>8</v>
      </c>
      <c r="D187" s="1342" t="s">
        <v>1460</v>
      </c>
      <c r="E187" s="1060" t="s">
        <v>1920</v>
      </c>
      <c r="F187" s="715">
        <v>10.644699999999901</v>
      </c>
      <c r="G187" s="1039">
        <v>4.1550099999999901</v>
      </c>
      <c r="H187" s="1039">
        <v>6.7698600000000004</v>
      </c>
      <c r="I187" s="716">
        <v>19.647804000000001</v>
      </c>
      <c r="J187" s="715">
        <v>2.22298999999999</v>
      </c>
      <c r="K187" s="1039">
        <v>0.81056600000000001</v>
      </c>
      <c r="L187" s="1039">
        <v>1.2691300000000001</v>
      </c>
      <c r="M187" s="716">
        <v>4.5124180000000003</v>
      </c>
      <c r="N187" s="715">
        <v>1.34842999999999</v>
      </c>
      <c r="O187" s="1039">
        <v>1.6592499999999899</v>
      </c>
      <c r="P187" s="1039">
        <v>3.9631400000000001</v>
      </c>
      <c r="Q187" s="716">
        <v>2.791083</v>
      </c>
      <c r="R187" s="718">
        <v>2.5499999999999901E-2</v>
      </c>
      <c r="S187" s="1038">
        <v>1.62189999999999E-2</v>
      </c>
      <c r="T187" s="1038">
        <v>2.3644999999999999E-2</v>
      </c>
      <c r="U187" s="719">
        <v>0.03</v>
      </c>
      <c r="V187" s="722">
        <v>1.6999999999999899E-3</v>
      </c>
      <c r="W187" s="1036">
        <v>1.89999999999999E-3</v>
      </c>
      <c r="X187" s="1036">
        <v>2E-3</v>
      </c>
      <c r="Y187" s="723">
        <v>2E-3</v>
      </c>
      <c r="Z187" s="722">
        <v>0</v>
      </c>
      <c r="AA187" s="1036">
        <v>0</v>
      </c>
      <c r="AB187" s="1036">
        <v>0</v>
      </c>
      <c r="AC187" s="723">
        <v>0</v>
      </c>
      <c r="AD187" s="722">
        <v>4.54499999999999E-3</v>
      </c>
      <c r="AE187" s="1036">
        <v>3.0589999999999901E-3</v>
      </c>
      <c r="AF187" s="1036">
        <v>4.4730000000000004E-3</v>
      </c>
      <c r="AG187" s="723">
        <v>9.7020000000000006E-3</v>
      </c>
      <c r="AH187" s="736">
        <v>246.044382534015</v>
      </c>
      <c r="AI187" s="1035">
        <v>156.06120127092399</v>
      </c>
      <c r="AJ187" s="737">
        <v>195.12493217008199</v>
      </c>
    </row>
    <row r="188" spans="1:36" ht="12.75" customHeight="1" x14ac:dyDescent="0.2">
      <c r="A188" s="1339" t="s">
        <v>600</v>
      </c>
      <c r="B188" s="1340" t="s">
        <v>186</v>
      </c>
      <c r="C188" s="1341" t="s">
        <v>8</v>
      </c>
      <c r="D188" s="1342" t="s">
        <v>1454</v>
      </c>
      <c r="E188" s="1060" t="s">
        <v>1920</v>
      </c>
      <c r="F188" s="715">
        <v>12.418899999999899</v>
      </c>
      <c r="G188" s="1039">
        <v>4.8770299999999898</v>
      </c>
      <c r="H188" s="1039">
        <v>7.9645399999999897</v>
      </c>
      <c r="I188" s="716">
        <v>22.9224379999999</v>
      </c>
      <c r="J188" s="715">
        <v>2.43244999999999</v>
      </c>
      <c r="K188" s="1039">
        <v>0.88350599999999901</v>
      </c>
      <c r="L188" s="1039">
        <v>1.39819</v>
      </c>
      <c r="M188" s="716">
        <v>4.9375999999999998</v>
      </c>
      <c r="N188" s="715">
        <v>1.5775300000000001</v>
      </c>
      <c r="O188" s="1039">
        <v>1.9383999999999899</v>
      </c>
      <c r="P188" s="1039">
        <v>4.6315099999999898</v>
      </c>
      <c r="Q188" s="716">
        <v>3.2652969999999901</v>
      </c>
      <c r="R188" s="718">
        <v>2.5499999999999901E-2</v>
      </c>
      <c r="S188" s="1038">
        <v>1.62189999999999E-2</v>
      </c>
      <c r="T188" s="1038">
        <v>2.3644999999999999E-2</v>
      </c>
      <c r="U188" s="719">
        <v>0.03</v>
      </c>
      <c r="V188" s="722">
        <v>1.6999999999999999E-3</v>
      </c>
      <c r="W188" s="1036">
        <v>1.89999999999999E-3</v>
      </c>
      <c r="X188" s="1036">
        <v>1.9999999999999901E-3</v>
      </c>
      <c r="Y188" s="723">
        <v>1.9999999999999901E-3</v>
      </c>
      <c r="Z188" s="722">
        <v>0</v>
      </c>
      <c r="AA188" s="1036">
        <v>0</v>
      </c>
      <c r="AB188" s="1036">
        <v>0</v>
      </c>
      <c r="AC188" s="723">
        <v>0</v>
      </c>
      <c r="AD188" s="722">
        <v>4.54499999999999E-3</v>
      </c>
      <c r="AE188" s="1036">
        <v>3.0589999999999901E-3</v>
      </c>
      <c r="AF188" s="1036">
        <v>4.47299999999999E-3</v>
      </c>
      <c r="AG188" s="723">
        <v>9.7019999999999901E-3</v>
      </c>
      <c r="AH188" s="736">
        <v>313.75857423707799</v>
      </c>
      <c r="AI188" s="1035">
        <v>197.41266587133001</v>
      </c>
      <c r="AJ188" s="737">
        <v>245.481957831177</v>
      </c>
    </row>
    <row r="189" spans="1:36" ht="12.75" customHeight="1" x14ac:dyDescent="0.2">
      <c r="A189" s="1339" t="s">
        <v>602</v>
      </c>
      <c r="B189" s="1340" t="s">
        <v>186</v>
      </c>
      <c r="C189" s="1341" t="s">
        <v>8</v>
      </c>
      <c r="D189" s="1342" t="s">
        <v>603</v>
      </c>
      <c r="E189" s="1060" t="s">
        <v>1919</v>
      </c>
      <c r="F189" s="715">
        <v>6.4269999999999996</v>
      </c>
      <c r="G189" s="1039">
        <v>3.3732699999999798</v>
      </c>
      <c r="H189" s="1039">
        <v>1.69281999999997</v>
      </c>
      <c r="I189" s="716">
        <v>24.04</v>
      </c>
      <c r="J189" s="715">
        <v>0.32389000000000101</v>
      </c>
      <c r="K189" s="1039">
        <v>0.200179999999999</v>
      </c>
      <c r="L189" s="1039">
        <v>6.5809999999999994E-2</v>
      </c>
      <c r="M189" s="716">
        <v>2.0800000000000298</v>
      </c>
      <c r="N189" s="715">
        <v>0.55189300000000097</v>
      </c>
      <c r="O189" s="1039">
        <v>0.41707799999999801</v>
      </c>
      <c r="P189" s="1039">
        <v>0.226713999999999</v>
      </c>
      <c r="Q189" s="716">
        <v>1.1499999999999999</v>
      </c>
      <c r="R189" s="718">
        <v>1.7520000000000001E-3</v>
      </c>
      <c r="S189" s="1038">
        <v>5.11E-3</v>
      </c>
      <c r="T189" s="1038">
        <v>6.0199999999999295E-4</v>
      </c>
      <c r="U189" s="719">
        <v>3.30000000000003E-2</v>
      </c>
      <c r="V189" s="722">
        <v>1.7500000000000002E-2</v>
      </c>
      <c r="W189" s="1036">
        <v>0.114730999999999</v>
      </c>
      <c r="X189" s="1036">
        <v>7.3914999999999606E-2</v>
      </c>
      <c r="Y189" s="723">
        <v>0.35000000000000298</v>
      </c>
      <c r="Z189" s="722">
        <v>6.6750000000000403E-3</v>
      </c>
      <c r="AA189" s="1036">
        <v>6.3250000000000198E-3</v>
      </c>
      <c r="AB189" s="1036">
        <v>7.99999999999991E-3</v>
      </c>
      <c r="AC189" s="723">
        <v>0.13350000000000201</v>
      </c>
      <c r="AD189" s="722">
        <v>9.4999999999999599E-4</v>
      </c>
      <c r="AE189" s="1036">
        <v>1.4480000000000001E-3</v>
      </c>
      <c r="AF189" s="1036">
        <v>5.8599999999999299E-4</v>
      </c>
      <c r="AG189" s="723">
        <v>4.8400000000000196E-3</v>
      </c>
      <c r="AH189" s="736">
        <v>251.105755248989</v>
      </c>
      <c r="AI189" s="1035">
        <v>158.47249481681101</v>
      </c>
      <c r="AJ189" s="737">
        <v>197.28195834114501</v>
      </c>
    </row>
    <row r="190" spans="1:36" ht="12.75" customHeight="1" x14ac:dyDescent="0.2">
      <c r="A190" s="1339" t="s">
        <v>604</v>
      </c>
      <c r="B190" s="1340" t="s">
        <v>186</v>
      </c>
      <c r="C190" s="1341" t="s">
        <v>8</v>
      </c>
      <c r="D190" s="1342" t="s">
        <v>605</v>
      </c>
      <c r="E190" s="1060" t="s">
        <v>1918</v>
      </c>
      <c r="F190" s="715">
        <v>8.0537999999999101</v>
      </c>
      <c r="G190" s="1039">
        <v>3.5222199999998698</v>
      </c>
      <c r="H190" s="1039">
        <v>3.4998399999999701</v>
      </c>
      <c r="I190" s="716">
        <v>17.5299999999996</v>
      </c>
      <c r="J190" s="715">
        <v>0.208695999999995</v>
      </c>
      <c r="K190" s="1039">
        <v>0.13186199999999501</v>
      </c>
      <c r="L190" s="1039">
        <v>5.4164999999997201E-2</v>
      </c>
      <c r="M190" s="716">
        <v>2.03000000000001</v>
      </c>
      <c r="N190" s="715">
        <v>0.39342099999999702</v>
      </c>
      <c r="O190" s="1039">
        <v>0.18798399999999299</v>
      </c>
      <c r="P190" s="1039">
        <v>0.181503999999995</v>
      </c>
      <c r="Q190" s="716">
        <v>0.5</v>
      </c>
      <c r="R190" s="718">
        <v>2.7719999999999598E-3</v>
      </c>
      <c r="S190" s="1038">
        <v>6.5999999999998005E-4</v>
      </c>
      <c r="T190" s="1038">
        <v>5.0000000000000504E-3</v>
      </c>
      <c r="U190" s="719">
        <v>3.2999999999999002E-2</v>
      </c>
      <c r="V190" s="722">
        <v>2.1173000000000101E-2</v>
      </c>
      <c r="W190" s="1036">
        <v>0.12799999999999301</v>
      </c>
      <c r="X190" s="1036">
        <v>8.3958999999997397E-2</v>
      </c>
      <c r="Y190" s="723">
        <v>0.42345999999998402</v>
      </c>
      <c r="Z190" s="722">
        <v>4.1499999999999497E-3</v>
      </c>
      <c r="AA190" s="1036">
        <v>2.39999999999991E-3</v>
      </c>
      <c r="AB190" s="1036">
        <v>1.9999999999999402E-3</v>
      </c>
      <c r="AC190" s="723">
        <v>8.3000000000000004E-2</v>
      </c>
      <c r="AD190" s="722">
        <v>6.9299999999999202E-4</v>
      </c>
      <c r="AE190" s="1036">
        <v>1.15999999999996E-4</v>
      </c>
      <c r="AF190" s="1036">
        <v>1.1949999999999899E-3</v>
      </c>
      <c r="AG190" s="723">
        <v>9.2500000000000793E-3</v>
      </c>
      <c r="AH190" s="736">
        <v>235.654724612542</v>
      </c>
      <c r="AI190" s="1035">
        <v>148.90374717675201</v>
      </c>
      <c r="AJ190" s="737">
        <v>185.458383157577</v>
      </c>
    </row>
    <row r="191" spans="1:36" ht="12.75" customHeight="1" x14ac:dyDescent="0.2">
      <c r="A191" s="1339" t="s">
        <v>606</v>
      </c>
      <c r="B191" s="1340" t="s">
        <v>186</v>
      </c>
      <c r="C191" s="1341" t="s">
        <v>8</v>
      </c>
      <c r="D191" s="1342" t="s">
        <v>607</v>
      </c>
      <c r="E191" s="1060" t="s">
        <v>1916</v>
      </c>
      <c r="F191" s="715">
        <v>7.0095037892891696</v>
      </c>
      <c r="G191" s="1039">
        <v>4.2594440484721403</v>
      </c>
      <c r="H191" s="1039">
        <v>3.4033142730964099</v>
      </c>
      <c r="I191" s="716">
        <v>16.979999999999698</v>
      </c>
      <c r="J191" s="715">
        <v>8.1073400761740799E-2</v>
      </c>
      <c r="K191" s="1039">
        <v>9.8387434102985602E-2</v>
      </c>
      <c r="L191" s="1039">
        <v>1.82263023558621E-2</v>
      </c>
      <c r="M191" s="716">
        <v>2.3899999999999801</v>
      </c>
      <c r="N191" s="715">
        <v>0.44099975122007501</v>
      </c>
      <c r="O191" s="1039">
        <v>0.18996057536951</v>
      </c>
      <c r="P191" s="1039">
        <v>0.12336614419146701</v>
      </c>
      <c r="Q191" s="716">
        <v>0.22999999999999701</v>
      </c>
      <c r="R191" s="718">
        <v>1.3860000000000101E-3</v>
      </c>
      <c r="S191" s="1038">
        <v>6.9299999999996101E-4</v>
      </c>
      <c r="T191" s="1038">
        <v>2.4999999999997702E-3</v>
      </c>
      <c r="U191" s="719">
        <v>3.3000000000000897E-2</v>
      </c>
      <c r="V191" s="722">
        <v>1.4616999999999899E-2</v>
      </c>
      <c r="W191" s="1036">
        <v>1.49239999999998E-2</v>
      </c>
      <c r="X191" s="1036">
        <v>6.5015999999997298E-2</v>
      </c>
      <c r="Y191" s="723">
        <v>0.29234000000000798</v>
      </c>
      <c r="Z191" s="722">
        <v>3.1249999999999499E-3</v>
      </c>
      <c r="AA191" s="1036">
        <v>4.6539999999999802E-3</v>
      </c>
      <c r="AB191" s="1036">
        <v>9.1229999999998899E-3</v>
      </c>
      <c r="AC191" s="723">
        <v>6.2510000000003105E-2</v>
      </c>
      <c r="AD191" s="722">
        <v>2.0799999999999299E-4</v>
      </c>
      <c r="AE191" s="1036">
        <v>3.9999999999999698E-5</v>
      </c>
      <c r="AF191" s="1036">
        <v>3.5899999999998498E-4</v>
      </c>
      <c r="AG191" s="723">
        <v>2.66500000000009E-3</v>
      </c>
      <c r="AH191" s="736">
        <v>228.18189766380399</v>
      </c>
      <c r="AI191" s="1035">
        <v>144.59512999729199</v>
      </c>
      <c r="AJ191" s="737">
        <v>180.48702547752001</v>
      </c>
    </row>
    <row r="192" spans="1:36" ht="12.75" customHeight="1" x14ac:dyDescent="0.2">
      <c r="A192" s="1339" t="s">
        <v>608</v>
      </c>
      <c r="B192" s="1340" t="s">
        <v>186</v>
      </c>
      <c r="C192" s="1341" t="s">
        <v>8</v>
      </c>
      <c r="D192" s="1342" t="s">
        <v>609</v>
      </c>
      <c r="E192" s="1060" t="s">
        <v>1915</v>
      </c>
      <c r="F192" s="715">
        <v>6.1537139124954603</v>
      </c>
      <c r="G192" s="1039">
        <v>3.8467530480276699</v>
      </c>
      <c r="H192" s="1039">
        <v>2.9824178695894301</v>
      </c>
      <c r="I192" s="716">
        <v>13.6100000000006</v>
      </c>
      <c r="J192" s="715">
        <v>4.8903552578102097E-2</v>
      </c>
      <c r="K192" s="1039">
        <v>9.0080918633002299E-2</v>
      </c>
      <c r="L192" s="1039">
        <v>1.5939703666225599E-2</v>
      </c>
      <c r="M192" s="716">
        <v>2.47999999999998</v>
      </c>
      <c r="N192" s="715">
        <v>0.36052726239766297</v>
      </c>
      <c r="O192" s="1039">
        <v>0.186924090504405</v>
      </c>
      <c r="P192" s="1039">
        <v>0.13103725214102699</v>
      </c>
      <c r="Q192" s="716">
        <v>9.99999999999934E-2</v>
      </c>
      <c r="R192" s="718">
        <v>1.38600000000005E-3</v>
      </c>
      <c r="S192" s="1038">
        <v>6.9300000000002498E-4</v>
      </c>
      <c r="T192" s="1038">
        <v>2.4999999999999298E-3</v>
      </c>
      <c r="U192" s="719">
        <v>3.2999999999996997E-2</v>
      </c>
      <c r="V192" s="722">
        <v>1.4350000000000199E-2</v>
      </c>
      <c r="W192" s="1036">
        <v>2.1184999999999801E-2</v>
      </c>
      <c r="X192" s="1036">
        <v>3.9795999999997597E-2</v>
      </c>
      <c r="Y192" s="723">
        <v>4.8395000000001402E-2</v>
      </c>
      <c r="Z192" s="722">
        <v>3.1250000000003402E-3</v>
      </c>
      <c r="AA192" s="1036">
        <v>4.6540000000001398E-3</v>
      </c>
      <c r="AB192" s="1036">
        <v>9.1229999999997008E-3</v>
      </c>
      <c r="AC192" s="723">
        <v>6.2510000000001606E-2</v>
      </c>
      <c r="AD192" s="722">
        <v>2.0800000000000901E-4</v>
      </c>
      <c r="AE192" s="1036">
        <v>4.1999999999999903E-5</v>
      </c>
      <c r="AF192" s="1036">
        <v>3.5899999999997203E-4</v>
      </c>
      <c r="AG192" s="723">
        <v>2.6200000000001001E-3</v>
      </c>
      <c r="AH192" s="736">
        <v>217.815622970399</v>
      </c>
      <c r="AI192" s="1035">
        <v>138.06898978844501</v>
      </c>
      <c r="AJ192" s="737">
        <v>172.41502762493101</v>
      </c>
    </row>
    <row r="193" spans="1:36" ht="12.75" customHeight="1" x14ac:dyDescent="0.2">
      <c r="A193" s="1339" t="s">
        <v>610</v>
      </c>
      <c r="B193" s="1340" t="s">
        <v>186</v>
      </c>
      <c r="C193" s="1341" t="s">
        <v>8</v>
      </c>
      <c r="D193" s="1342" t="s">
        <v>611</v>
      </c>
      <c r="E193" s="1060" t="s">
        <v>1912</v>
      </c>
      <c r="F193" s="715">
        <v>8.9185019324526299E-2</v>
      </c>
      <c r="G193" s="1039">
        <v>5.5230504396825697E-2</v>
      </c>
      <c r="H193" s="1039">
        <v>0.15590275795942299</v>
      </c>
      <c r="I193" s="716">
        <v>13.61</v>
      </c>
      <c r="J193" s="715">
        <v>8.4600000000006198E-2</v>
      </c>
      <c r="K193" s="1039">
        <v>4.7999999999998502E-2</v>
      </c>
      <c r="L193" s="1039">
        <v>0.14499999999999</v>
      </c>
      <c r="M193" s="716">
        <v>1.8600000000001</v>
      </c>
      <c r="N193" s="715">
        <v>0.218565905406469</v>
      </c>
      <c r="O193" s="1039">
        <v>0.11954038723419901</v>
      </c>
      <c r="P193" s="1039">
        <v>8.5879121734098396E-2</v>
      </c>
      <c r="Q193" s="716">
        <v>7.9999999999999002E-2</v>
      </c>
      <c r="R193" s="718">
        <v>1.1090000000000199E-3</v>
      </c>
      <c r="S193" s="1038">
        <v>5.5399999999999297E-4</v>
      </c>
      <c r="T193" s="1038">
        <v>2.4999999999998699E-3</v>
      </c>
      <c r="U193" s="719">
        <v>3.3000000000000099E-2</v>
      </c>
      <c r="V193" s="722">
        <v>1.4350000000000199E-2</v>
      </c>
      <c r="W193" s="1036">
        <v>2.1184999999999499E-2</v>
      </c>
      <c r="X193" s="1036">
        <v>3.9795999999998603E-2</v>
      </c>
      <c r="Y193" s="723">
        <v>4.8394999999999203E-2</v>
      </c>
      <c r="Z193" s="722">
        <v>3.1250000000002799E-3</v>
      </c>
      <c r="AA193" s="1036">
        <v>4.6540000000001398E-3</v>
      </c>
      <c r="AB193" s="1036">
        <v>9.1229999999997806E-3</v>
      </c>
      <c r="AC193" s="723">
        <v>6.25100000000052E-2</v>
      </c>
      <c r="AD193" s="722">
        <v>1.66000000000003E-4</v>
      </c>
      <c r="AE193" s="1036">
        <v>3.3999999999999498E-5</v>
      </c>
      <c r="AF193" s="1036">
        <v>3.5899999999997999E-4</v>
      </c>
      <c r="AG193" s="723">
        <v>2.0950000000000799E-3</v>
      </c>
      <c r="AH193" s="736">
        <v>191.85021397684901</v>
      </c>
      <c r="AI193" s="1035">
        <v>121.632848424833</v>
      </c>
      <c r="AJ193" s="737">
        <v>151.87557280338899</v>
      </c>
    </row>
    <row r="194" spans="1:36" ht="12.75" customHeight="1" x14ac:dyDescent="0.2">
      <c r="A194" s="1339" t="s">
        <v>614</v>
      </c>
      <c r="B194" s="1340" t="s">
        <v>186</v>
      </c>
      <c r="C194" s="1341" t="s">
        <v>8</v>
      </c>
      <c r="D194" s="1342" t="s">
        <v>128</v>
      </c>
      <c r="E194" s="1060" t="s">
        <v>1914</v>
      </c>
      <c r="F194" s="715">
        <v>7.0588595504934001E-2</v>
      </c>
      <c r="G194" s="1039">
        <v>4.9550227174675103E-2</v>
      </c>
      <c r="H194" s="1039">
        <v>0.121240076268091</v>
      </c>
      <c r="I194" s="716">
        <v>6.8675000000000699</v>
      </c>
      <c r="J194" s="715">
        <v>8.0999999999996394E-2</v>
      </c>
      <c r="K194" s="1039">
        <v>1.8316999999999899E-2</v>
      </c>
      <c r="L194" s="1039">
        <v>0.123999999999994</v>
      </c>
      <c r="M194" s="716">
        <v>0.99366499999991198</v>
      </c>
      <c r="N194" s="715">
        <v>1.4331367872705799E-2</v>
      </c>
      <c r="O194" s="1039">
        <v>1.72246830711573E-2</v>
      </c>
      <c r="P194" s="1039">
        <v>2.4246385841316598E-2</v>
      </c>
      <c r="Q194" s="716">
        <v>0.236391999999993</v>
      </c>
      <c r="R194" s="718">
        <v>4.6199999999997301E-4</v>
      </c>
      <c r="S194" s="1038">
        <v>4.6200000000000603E-4</v>
      </c>
      <c r="T194" s="1038">
        <v>2.4999999999998699E-3</v>
      </c>
      <c r="U194" s="719">
        <v>9.2399999999995003E-3</v>
      </c>
      <c r="V194" s="722">
        <v>1.43499999999995E-2</v>
      </c>
      <c r="W194" s="1036">
        <v>2.1185000000000301E-2</v>
      </c>
      <c r="X194" s="1036">
        <v>3.9796000000000199E-2</v>
      </c>
      <c r="Y194" s="723">
        <v>4.8394999999996198E-2</v>
      </c>
      <c r="Z194" s="722">
        <v>5.2269999999997804E-3</v>
      </c>
      <c r="AA194" s="1036">
        <v>5.35500000000016E-3</v>
      </c>
      <c r="AB194" s="1036">
        <v>9.1229999999999194E-3</v>
      </c>
      <c r="AC194" s="723">
        <v>4.8500000000000397E-2</v>
      </c>
      <c r="AD194" s="722">
        <v>1.6599999999998501E-4</v>
      </c>
      <c r="AE194" s="1036">
        <v>3.3999999999998299E-5</v>
      </c>
      <c r="AF194" s="1036">
        <v>3.5899999999999301E-4</v>
      </c>
      <c r="AG194" s="723">
        <v>2.09499999999986E-3</v>
      </c>
      <c r="AH194" s="736">
        <v>196.29316039264401</v>
      </c>
      <c r="AI194" s="1035">
        <v>124.8014288742</v>
      </c>
      <c r="AJ194" s="737">
        <v>156.05917131178501</v>
      </c>
    </row>
    <row r="195" spans="1:36" ht="12.75" customHeight="1" x14ac:dyDescent="0.2">
      <c r="A195" s="1339" t="s">
        <v>575</v>
      </c>
      <c r="B195" s="1340" t="s">
        <v>186</v>
      </c>
      <c r="C195" s="1341" t="s">
        <v>8</v>
      </c>
      <c r="D195" s="1342" t="s">
        <v>576</v>
      </c>
      <c r="E195" s="1060" t="s">
        <v>1917</v>
      </c>
      <c r="F195" s="715">
        <v>7.1551899999999904</v>
      </c>
      <c r="G195" s="1039">
        <v>3.3087900000000001</v>
      </c>
      <c r="H195" s="1039">
        <v>7.3203299999999896</v>
      </c>
      <c r="I195" s="716">
        <v>13.206893999999901</v>
      </c>
      <c r="J195" s="715">
        <v>1.27927999999999</v>
      </c>
      <c r="K195" s="1039">
        <v>0.41862199999999999</v>
      </c>
      <c r="L195" s="1039">
        <v>0.61521399999999904</v>
      </c>
      <c r="M195" s="716">
        <v>2.596784</v>
      </c>
      <c r="N195" s="715">
        <v>0.62169600000000003</v>
      </c>
      <c r="O195" s="1039">
        <v>0.87961400000000001</v>
      </c>
      <c r="P195" s="1039">
        <v>3.2520499999999899</v>
      </c>
      <c r="Q195" s="716">
        <v>1.2868360000000001</v>
      </c>
      <c r="R195" s="718">
        <v>1.0658000000000001E-2</v>
      </c>
      <c r="S195" s="1038">
        <v>4.6649999999999999E-3</v>
      </c>
      <c r="T195" s="1038">
        <v>6.8970000000000004E-3</v>
      </c>
      <c r="U195" s="719">
        <v>1.2538999999999899E-2</v>
      </c>
      <c r="V195" s="722">
        <v>1.6999999999999899E-3</v>
      </c>
      <c r="W195" s="1036">
        <v>1.9E-3</v>
      </c>
      <c r="X195" s="1036">
        <v>1.9999999999999901E-3</v>
      </c>
      <c r="Y195" s="723">
        <v>1.9999999999999901E-3</v>
      </c>
      <c r="Z195" s="722">
        <v>0</v>
      </c>
      <c r="AA195" s="1036">
        <v>0</v>
      </c>
      <c r="AB195" s="1036">
        <v>0</v>
      </c>
      <c r="AC195" s="723">
        <v>0</v>
      </c>
      <c r="AD195" s="722">
        <v>1.9E-3</v>
      </c>
      <c r="AE195" s="1036">
        <v>8.5499999999999899E-4</v>
      </c>
      <c r="AF195" s="1036">
        <v>1.3039999999999901E-3</v>
      </c>
      <c r="AG195" s="723">
        <v>4.05499999999999E-3</v>
      </c>
      <c r="AH195" s="736">
        <v>209.92436321932601</v>
      </c>
      <c r="AI195" s="1035">
        <v>132.436051986725</v>
      </c>
      <c r="AJ195" s="737">
        <v>164.84587311180999</v>
      </c>
    </row>
    <row r="196" spans="1:36" ht="12.75" customHeight="1" x14ac:dyDescent="0.2">
      <c r="A196" s="1339" t="s">
        <v>588</v>
      </c>
      <c r="B196" s="1340" t="s">
        <v>186</v>
      </c>
      <c r="C196" s="1341" t="s">
        <v>8</v>
      </c>
      <c r="D196" s="1342" t="s">
        <v>589</v>
      </c>
      <c r="E196" s="1060" t="s">
        <v>1917</v>
      </c>
      <c r="F196" s="715">
        <v>7.6310299999999902</v>
      </c>
      <c r="G196" s="1039">
        <v>1.0000500000000001</v>
      </c>
      <c r="H196" s="1039">
        <v>1.7468999999999999</v>
      </c>
      <c r="I196" s="716">
        <v>14.0851869999999</v>
      </c>
      <c r="J196" s="715">
        <v>0.74085599999999996</v>
      </c>
      <c r="K196" s="1039">
        <v>7.9085999999999795E-2</v>
      </c>
      <c r="L196" s="1039">
        <v>0.12214</v>
      </c>
      <c r="M196" s="716">
        <v>1.5038529999999899</v>
      </c>
      <c r="N196" s="715">
        <v>0.63818900000000001</v>
      </c>
      <c r="O196" s="1039">
        <v>0.96175499999999903</v>
      </c>
      <c r="P196" s="1039">
        <v>3.1652200000000001</v>
      </c>
      <c r="Q196" s="716">
        <v>1.3209740000000001</v>
      </c>
      <c r="R196" s="718">
        <v>1.0658000000000001E-2</v>
      </c>
      <c r="S196" s="1038">
        <v>4.6649999999999704E-3</v>
      </c>
      <c r="T196" s="1038">
        <v>6.8969999999999899E-3</v>
      </c>
      <c r="U196" s="719">
        <v>1.2539E-2</v>
      </c>
      <c r="V196" s="722">
        <v>1.6999999999999999E-3</v>
      </c>
      <c r="W196" s="1036">
        <v>1.89999999999999E-3</v>
      </c>
      <c r="X196" s="1036">
        <v>1.9999999999999901E-3</v>
      </c>
      <c r="Y196" s="723">
        <v>1.9999999999999901E-3</v>
      </c>
      <c r="Z196" s="722">
        <v>0</v>
      </c>
      <c r="AA196" s="1036">
        <v>0</v>
      </c>
      <c r="AB196" s="1036">
        <v>0</v>
      </c>
      <c r="AC196" s="723">
        <v>0</v>
      </c>
      <c r="AD196" s="722">
        <v>1.89999999999999E-3</v>
      </c>
      <c r="AE196" s="1036">
        <v>8.5499999999999899E-4</v>
      </c>
      <c r="AF196" s="1036">
        <v>1.304E-3</v>
      </c>
      <c r="AG196" s="723">
        <v>4.05499999999999E-3</v>
      </c>
      <c r="AH196" s="736">
        <v>237.40232178520401</v>
      </c>
      <c r="AI196" s="1035">
        <v>150.00055821904101</v>
      </c>
      <c r="AJ196" s="737">
        <v>186.84383354741999</v>
      </c>
    </row>
    <row r="197" spans="1:36" ht="12.75" customHeight="1" x14ac:dyDescent="0.2">
      <c r="A197" s="1339" t="s">
        <v>971</v>
      </c>
      <c r="B197" s="1340" t="s">
        <v>186</v>
      </c>
      <c r="C197" s="1341" t="s">
        <v>8</v>
      </c>
      <c r="D197" s="1342" t="s">
        <v>1461</v>
      </c>
      <c r="E197" s="1060" t="s">
        <v>1917</v>
      </c>
      <c r="F197" s="715">
        <v>7.6310299999999902</v>
      </c>
      <c r="G197" s="1039">
        <v>1.0000500000000001</v>
      </c>
      <c r="H197" s="1039">
        <v>1.7468999999999999</v>
      </c>
      <c r="I197" s="716">
        <v>14.0851869999999</v>
      </c>
      <c r="J197" s="715">
        <v>0.74085599999999896</v>
      </c>
      <c r="K197" s="1039">
        <v>7.9085999999999795E-2</v>
      </c>
      <c r="L197" s="1039">
        <v>0.122139999999999</v>
      </c>
      <c r="M197" s="716">
        <v>1.5038530000000001</v>
      </c>
      <c r="N197" s="715">
        <v>0.63818900000000001</v>
      </c>
      <c r="O197" s="1039">
        <v>0.96175499999999603</v>
      </c>
      <c r="P197" s="1039">
        <v>3.1652199999999899</v>
      </c>
      <c r="Q197" s="716">
        <v>1.3209739999999901</v>
      </c>
      <c r="R197" s="718">
        <v>1.06579999999999E-2</v>
      </c>
      <c r="S197" s="1038">
        <v>4.6649999999999903E-3</v>
      </c>
      <c r="T197" s="1038">
        <v>6.8969999999999804E-3</v>
      </c>
      <c r="U197" s="719">
        <v>1.2538999999999899E-2</v>
      </c>
      <c r="V197" s="722">
        <v>1.6999999999999899E-3</v>
      </c>
      <c r="W197" s="1036">
        <v>1.89999999999999E-3</v>
      </c>
      <c r="X197" s="1036">
        <v>2E-3</v>
      </c>
      <c r="Y197" s="723">
        <v>2E-3</v>
      </c>
      <c r="Z197" s="722">
        <v>0</v>
      </c>
      <c r="AA197" s="1036">
        <v>0</v>
      </c>
      <c r="AB197" s="1036">
        <v>0</v>
      </c>
      <c r="AC197" s="723">
        <v>0</v>
      </c>
      <c r="AD197" s="722">
        <v>1.89999999999999E-3</v>
      </c>
      <c r="AE197" s="1036">
        <v>8.5499999999999801E-4</v>
      </c>
      <c r="AF197" s="1036">
        <v>1.3039999999999901E-3</v>
      </c>
      <c r="AG197" s="723">
        <v>4.05499999999999E-3</v>
      </c>
      <c r="AH197" s="736">
        <v>294.436809424552</v>
      </c>
      <c r="AI197" s="1035">
        <v>185.379101185682</v>
      </c>
      <c r="AJ197" s="737">
        <v>230.483422926781</v>
      </c>
    </row>
    <row r="198" spans="1:36" ht="12.75" customHeight="1" x14ac:dyDescent="0.2">
      <c r="A198" s="1339" t="s">
        <v>972</v>
      </c>
      <c r="B198" s="1340" t="s">
        <v>186</v>
      </c>
      <c r="C198" s="1341" t="s">
        <v>8</v>
      </c>
      <c r="D198" s="1342" t="s">
        <v>1449</v>
      </c>
      <c r="E198" s="1060" t="s">
        <v>1451</v>
      </c>
      <c r="F198" s="715">
        <v>24.082299999999901</v>
      </c>
      <c r="G198" s="1039">
        <v>6.9871899999999796</v>
      </c>
      <c r="H198" s="1039">
        <v>17.892599999999899</v>
      </c>
      <c r="I198" s="716">
        <v>44.450538000000101</v>
      </c>
      <c r="J198" s="715">
        <v>3.9532099999999799</v>
      </c>
      <c r="K198" s="1039">
        <v>1.22413999999999</v>
      </c>
      <c r="L198" s="1039">
        <v>2.1699899999999999</v>
      </c>
      <c r="M198" s="716">
        <v>8.0245609999999896</v>
      </c>
      <c r="N198" s="715">
        <v>1.5939599999999901</v>
      </c>
      <c r="O198" s="1039">
        <v>1.78498</v>
      </c>
      <c r="P198" s="1039">
        <v>3.88239</v>
      </c>
      <c r="Q198" s="716">
        <v>3.2993039999999998</v>
      </c>
      <c r="R198" s="718">
        <v>5.3209999999999903E-2</v>
      </c>
      <c r="S198" s="1038">
        <v>4.06249999999998E-2</v>
      </c>
      <c r="T198" s="1038">
        <v>4.06899999999999E-2</v>
      </c>
      <c r="U198" s="719">
        <v>6.2600000000000197E-2</v>
      </c>
      <c r="V198" s="722">
        <v>1.6999999999999899E-3</v>
      </c>
      <c r="W198" s="1036">
        <v>1.89999999999999E-3</v>
      </c>
      <c r="X198" s="1036">
        <v>2E-3</v>
      </c>
      <c r="Y198" s="723">
        <v>1.9999999999999901E-3</v>
      </c>
      <c r="Z198" s="722">
        <v>0</v>
      </c>
      <c r="AA198" s="1036">
        <v>0</v>
      </c>
      <c r="AB198" s="1036">
        <v>0</v>
      </c>
      <c r="AC198" s="723">
        <v>0</v>
      </c>
      <c r="AD198" s="722">
        <v>9.4829999999999793E-3</v>
      </c>
      <c r="AE198" s="1036">
        <v>7.7390000000000202E-3</v>
      </c>
      <c r="AF198" s="1036">
        <v>7.6959999999999997E-3</v>
      </c>
      <c r="AG198" s="723">
        <v>2.0243999999999901E-2</v>
      </c>
      <c r="AH198" s="736">
        <v>199.93941918975599</v>
      </c>
      <c r="AI198" s="1035">
        <v>126.448040155391</v>
      </c>
      <c r="AJ198" s="737">
        <v>157.74414723694201</v>
      </c>
    </row>
    <row r="199" spans="1:36" ht="12.75" customHeight="1" x14ac:dyDescent="0.2">
      <c r="A199" s="1339" t="s">
        <v>973</v>
      </c>
      <c r="B199" s="1340" t="s">
        <v>186</v>
      </c>
      <c r="C199" s="1341" t="s">
        <v>8</v>
      </c>
      <c r="D199" s="1342" t="s">
        <v>1449</v>
      </c>
      <c r="E199" s="1060" t="s">
        <v>1451</v>
      </c>
      <c r="F199" s="715">
        <v>28.148099999999999</v>
      </c>
      <c r="G199" s="1039">
        <v>8.08551999999999</v>
      </c>
      <c r="H199" s="1039">
        <v>20.739099999999901</v>
      </c>
      <c r="I199" s="716">
        <v>51.955174000000099</v>
      </c>
      <c r="J199" s="715">
        <v>4.3209499999999599</v>
      </c>
      <c r="K199" s="1039">
        <v>1.3493499999999901</v>
      </c>
      <c r="L199" s="1039">
        <v>2.3709199999999999</v>
      </c>
      <c r="M199" s="716">
        <v>8.7710319999999999</v>
      </c>
      <c r="N199" s="715">
        <v>1.89800999999999</v>
      </c>
      <c r="O199" s="1039">
        <v>2.1198700000000001</v>
      </c>
      <c r="P199" s="1039">
        <v>4.6302699999999799</v>
      </c>
      <c r="Q199" s="716">
        <v>3.92864999999999</v>
      </c>
      <c r="R199" s="718">
        <v>5.3209999999999903E-2</v>
      </c>
      <c r="S199" s="1038">
        <v>4.06249999999998E-2</v>
      </c>
      <c r="T199" s="1038">
        <v>4.0689999999999997E-2</v>
      </c>
      <c r="U199" s="719">
        <v>6.2599999999999698E-2</v>
      </c>
      <c r="V199" s="722">
        <v>1.69999999999998E-3</v>
      </c>
      <c r="W199" s="1036">
        <v>1.89999999999999E-3</v>
      </c>
      <c r="X199" s="1036">
        <v>2E-3</v>
      </c>
      <c r="Y199" s="723">
        <v>2.00000000000001E-3</v>
      </c>
      <c r="Z199" s="722">
        <v>0</v>
      </c>
      <c r="AA199" s="1036">
        <v>0</v>
      </c>
      <c r="AB199" s="1036">
        <v>0</v>
      </c>
      <c r="AC199" s="723">
        <v>0</v>
      </c>
      <c r="AD199" s="722">
        <v>9.4829999999999203E-3</v>
      </c>
      <c r="AE199" s="1036">
        <v>7.7389999999999898E-3</v>
      </c>
      <c r="AF199" s="1036">
        <v>7.6959999999999997E-3</v>
      </c>
      <c r="AG199" s="723">
        <v>2.0244000000000002E-2</v>
      </c>
      <c r="AH199" s="736">
        <v>237.76696152013801</v>
      </c>
      <c r="AI199" s="1035">
        <v>150.08440849650401</v>
      </c>
      <c r="AJ199" s="737">
        <v>186.951648843242</v>
      </c>
    </row>
    <row r="200" spans="1:36" ht="12.75" customHeight="1" x14ac:dyDescent="0.2">
      <c r="A200" s="1339" t="s">
        <v>974</v>
      </c>
      <c r="B200" s="1340" t="s">
        <v>186</v>
      </c>
      <c r="C200" s="1341" t="s">
        <v>8</v>
      </c>
      <c r="D200" s="1342" t="s">
        <v>1449</v>
      </c>
      <c r="E200" s="1060" t="s">
        <v>1451</v>
      </c>
      <c r="F200" s="715">
        <v>32.839499999999902</v>
      </c>
      <c r="G200" s="1039">
        <v>9.4945000000000395</v>
      </c>
      <c r="H200" s="1039">
        <v>24.399000000000001</v>
      </c>
      <c r="I200" s="716">
        <v>60.614369999999901</v>
      </c>
      <c r="J200" s="715">
        <v>4.7280899999999599</v>
      </c>
      <c r="K200" s="1039">
        <v>1.4705699999999999</v>
      </c>
      <c r="L200" s="1039">
        <v>2.6120299999999901</v>
      </c>
      <c r="M200" s="716">
        <v>9.5974819999999692</v>
      </c>
      <c r="N200" s="715">
        <v>2.22047999999999</v>
      </c>
      <c r="O200" s="1039">
        <v>2.4764800000000098</v>
      </c>
      <c r="P200" s="1039">
        <v>5.4111500000000197</v>
      </c>
      <c r="Q200" s="716">
        <v>4.5961389999999698</v>
      </c>
      <c r="R200" s="718">
        <v>5.3209999999999799E-2</v>
      </c>
      <c r="S200" s="1038">
        <v>4.0625000000000099E-2</v>
      </c>
      <c r="T200" s="1038">
        <v>4.0690000000000101E-2</v>
      </c>
      <c r="U200" s="719">
        <v>6.2600000000000003E-2</v>
      </c>
      <c r="V200" s="722">
        <v>1.6999999999999899E-3</v>
      </c>
      <c r="W200" s="1036">
        <v>1.9E-3</v>
      </c>
      <c r="X200" s="1036">
        <v>2E-3</v>
      </c>
      <c r="Y200" s="723">
        <v>1.9999999999999901E-3</v>
      </c>
      <c r="Z200" s="722">
        <v>0</v>
      </c>
      <c r="AA200" s="1036">
        <v>0</v>
      </c>
      <c r="AB200" s="1036">
        <v>0</v>
      </c>
      <c r="AC200" s="723">
        <v>0</v>
      </c>
      <c r="AD200" s="722">
        <v>9.4829999999999498E-3</v>
      </c>
      <c r="AE200" s="1036">
        <v>7.7390000000000401E-3</v>
      </c>
      <c r="AF200" s="1036">
        <v>7.6959999999999902E-3</v>
      </c>
      <c r="AG200" s="723">
        <v>2.0243999999999901E-2</v>
      </c>
      <c r="AH200" s="736">
        <v>310.55780959069801</v>
      </c>
      <c r="AI200" s="1035">
        <v>198.086498441624</v>
      </c>
      <c r="AJ200" s="737">
        <v>248.27194658394799</v>
      </c>
    </row>
    <row r="201" spans="1:36" ht="12.75" customHeight="1" x14ac:dyDescent="0.2">
      <c r="A201" s="1339" t="s">
        <v>601</v>
      </c>
      <c r="B201" s="1340" t="s">
        <v>186</v>
      </c>
      <c r="C201" s="1341" t="s">
        <v>8</v>
      </c>
      <c r="D201" s="1342" t="s">
        <v>1452</v>
      </c>
      <c r="E201" s="1060" t="s">
        <v>1917</v>
      </c>
      <c r="F201" s="715">
        <v>6.7734399999999297</v>
      </c>
      <c r="G201" s="1039">
        <v>3.9832999999999701</v>
      </c>
      <c r="H201" s="1039">
        <v>1.6290199999999899</v>
      </c>
      <c r="I201" s="716">
        <v>11.839399999999999</v>
      </c>
      <c r="J201" s="715">
        <v>0.39881799999999701</v>
      </c>
      <c r="K201" s="1039">
        <v>0.265961</v>
      </c>
      <c r="L201" s="1039">
        <v>6.0505000000000003E-2</v>
      </c>
      <c r="M201" s="716">
        <v>0.76438699999999205</v>
      </c>
      <c r="N201" s="715">
        <v>0.53598100000000004</v>
      </c>
      <c r="O201" s="1039">
        <v>0.419657</v>
      </c>
      <c r="P201" s="1039">
        <v>0.24110199999999901</v>
      </c>
      <c r="Q201" s="716">
        <v>1.09842</v>
      </c>
      <c r="R201" s="718">
        <v>8.4569999999999697E-3</v>
      </c>
      <c r="S201" s="1038">
        <v>6.2619999999999299E-3</v>
      </c>
      <c r="T201" s="1038">
        <v>6.75999999999999E-3</v>
      </c>
      <c r="U201" s="719">
        <v>9.9499999999999901E-3</v>
      </c>
      <c r="V201" s="722">
        <v>1.6999999999999899E-3</v>
      </c>
      <c r="W201" s="1036">
        <v>1.9E-3</v>
      </c>
      <c r="X201" s="1036">
        <v>1.9999999999999901E-3</v>
      </c>
      <c r="Y201" s="723">
        <v>1.9999999999999901E-3</v>
      </c>
      <c r="Z201" s="722">
        <v>0</v>
      </c>
      <c r="AA201" s="1036">
        <v>0</v>
      </c>
      <c r="AB201" s="1036">
        <v>0</v>
      </c>
      <c r="AC201" s="723">
        <v>0</v>
      </c>
      <c r="AD201" s="722">
        <v>1.4859999999999899E-3</v>
      </c>
      <c r="AE201" s="1036">
        <v>1.1839999999999999E-3</v>
      </c>
      <c r="AF201" s="1036">
        <v>1.29199999999999E-3</v>
      </c>
      <c r="AG201" s="723">
        <v>3.3579999999999999E-3</v>
      </c>
      <c r="AH201" s="736">
        <v>250.91501094953099</v>
      </c>
      <c r="AI201" s="1035">
        <v>158.34573065228599</v>
      </c>
      <c r="AJ201" s="737">
        <v>197.26401828035</v>
      </c>
    </row>
    <row r="202" spans="1:36" ht="12.75" customHeight="1" x14ac:dyDescent="0.2">
      <c r="A202" s="1339" t="s">
        <v>705</v>
      </c>
      <c r="B202" s="1340" t="s">
        <v>186</v>
      </c>
      <c r="C202" s="1341" t="s">
        <v>151</v>
      </c>
      <c r="D202" s="1342" t="s">
        <v>605</v>
      </c>
      <c r="E202" s="1060" t="s">
        <v>1918</v>
      </c>
      <c r="F202" s="715">
        <v>5.9317899999999897</v>
      </c>
      <c r="G202" s="1039">
        <v>0.326620999999999</v>
      </c>
      <c r="H202" s="1039">
        <v>3.4998399999999998</v>
      </c>
      <c r="I202" s="716">
        <v>74.003600000000006</v>
      </c>
      <c r="J202" s="715">
        <v>4.1517999999999902E-2</v>
      </c>
      <c r="K202" s="1039">
        <v>6.8492999999999901E-2</v>
      </c>
      <c r="L202" s="1039">
        <v>5.4164999999999901E-2</v>
      </c>
      <c r="M202" s="716">
        <v>2.7623600000000001</v>
      </c>
      <c r="N202" s="715">
        <v>0.190998</v>
      </c>
      <c r="O202" s="1039">
        <v>2.79029999999999E-2</v>
      </c>
      <c r="P202" s="1039">
        <v>0.12189700000000001</v>
      </c>
      <c r="Q202" s="716">
        <v>2.33765</v>
      </c>
      <c r="R202" s="718">
        <v>1.15499999999999E-3</v>
      </c>
      <c r="S202" s="1038">
        <v>1.155E-3</v>
      </c>
      <c r="T202" s="1038">
        <v>5.0000000000000001E-3</v>
      </c>
      <c r="U202" s="719">
        <v>2.3099999999999999E-2</v>
      </c>
      <c r="V202" s="722">
        <v>2.1173000000000001E-2</v>
      </c>
      <c r="W202" s="1036">
        <v>0.128</v>
      </c>
      <c r="X202" s="1036">
        <v>8.3959000000000006E-2</v>
      </c>
      <c r="Y202" s="723">
        <v>0.42346</v>
      </c>
      <c r="Z202" s="722">
        <v>4.2500000000000003E-3</v>
      </c>
      <c r="AA202" s="1036">
        <v>2.3999999999999898E-3</v>
      </c>
      <c r="AB202" s="1036">
        <v>1.9999999999999901E-3</v>
      </c>
      <c r="AC202" s="723">
        <v>8.5000000000000006E-2</v>
      </c>
      <c r="AD202" s="722">
        <v>6.9300000000000004E-4</v>
      </c>
      <c r="AE202" s="1036">
        <v>1.15999999999999E-4</v>
      </c>
      <c r="AF202" s="1036">
        <v>1.1950000000000001E-3</v>
      </c>
      <c r="AG202" s="723">
        <v>9.2499999999999995E-3</v>
      </c>
      <c r="AH202" s="736">
        <v>281.58631902196402</v>
      </c>
      <c r="AI202" s="1035">
        <v>178.089845506388</v>
      </c>
      <c r="AJ202" s="737">
        <v>221.83600649708501</v>
      </c>
    </row>
    <row r="203" spans="1:36" ht="12.75" customHeight="1" x14ac:dyDescent="0.2">
      <c r="A203" s="1339" t="s">
        <v>706</v>
      </c>
      <c r="B203" s="1340" t="s">
        <v>186</v>
      </c>
      <c r="C203" s="1341" t="s">
        <v>151</v>
      </c>
      <c r="D203" s="1342" t="s">
        <v>607</v>
      </c>
      <c r="E203" s="1060" t="s">
        <v>1916</v>
      </c>
      <c r="F203" s="715">
        <v>3.9884900000000001</v>
      </c>
      <c r="G203" s="1039">
        <v>1.0216099999999999</v>
      </c>
      <c r="H203" s="1039">
        <v>1.9271699999999901</v>
      </c>
      <c r="I203" s="716">
        <v>45.379399999999997</v>
      </c>
      <c r="J203" s="715">
        <v>8.8056999999999996E-2</v>
      </c>
      <c r="K203" s="1039">
        <v>9.8792000000000005E-2</v>
      </c>
      <c r="L203" s="1039">
        <v>1.7734E-2</v>
      </c>
      <c r="M203" s="716">
        <v>2.3291400000000002</v>
      </c>
      <c r="N203" s="715">
        <v>8.8786000000000004E-2</v>
      </c>
      <c r="O203" s="1039">
        <v>7.0289999999999997E-3</v>
      </c>
      <c r="P203" s="1039">
        <v>3.2761999999999999E-2</v>
      </c>
      <c r="Q203" s="716">
        <v>1.0478799999999999</v>
      </c>
      <c r="R203" s="718">
        <v>1.155E-3</v>
      </c>
      <c r="S203" s="1038">
        <v>1.155E-3</v>
      </c>
      <c r="T203" s="1038">
        <v>5.0000000000000001E-3</v>
      </c>
      <c r="U203" s="719">
        <v>2.3099999999999999E-2</v>
      </c>
      <c r="V203" s="722">
        <v>1.4617E-2</v>
      </c>
      <c r="W203" s="1036">
        <v>1.4924E-2</v>
      </c>
      <c r="X203" s="1036">
        <v>6.5016000000000004E-2</v>
      </c>
      <c r="Y203" s="723">
        <v>0.29233999999999999</v>
      </c>
      <c r="Z203" s="722">
        <v>1.5E-3</v>
      </c>
      <c r="AA203" s="1036">
        <v>5.0000000000000001E-4</v>
      </c>
      <c r="AB203" s="1036">
        <v>1E-3</v>
      </c>
      <c r="AC203" s="723">
        <v>0.03</v>
      </c>
      <c r="AD203" s="722">
        <v>4.1599999999999997E-4</v>
      </c>
      <c r="AE203" s="1036">
        <v>7.8999999999999996E-5</v>
      </c>
      <c r="AF203" s="1036">
        <v>7.18E-4</v>
      </c>
      <c r="AG203" s="723">
        <v>5.3299999999999997E-3</v>
      </c>
      <c r="AH203" s="736">
        <v>235.00387103924001</v>
      </c>
      <c r="AI203" s="1035">
        <v>147.40477023781301</v>
      </c>
      <c r="AJ203" s="737">
        <v>183.134104283021</v>
      </c>
    </row>
    <row r="204" spans="1:36" ht="12.75" customHeight="1" x14ac:dyDescent="0.2">
      <c r="A204" s="1339" t="s">
        <v>707</v>
      </c>
      <c r="B204" s="1340" t="s">
        <v>186</v>
      </c>
      <c r="C204" s="1341" t="s">
        <v>151</v>
      </c>
      <c r="D204" s="1342" t="s">
        <v>609</v>
      </c>
      <c r="E204" s="1060" t="s">
        <v>1915</v>
      </c>
      <c r="F204" s="715">
        <v>0.17300399999999999</v>
      </c>
      <c r="G204" s="1039">
        <v>0.77132900000000004</v>
      </c>
      <c r="H204" s="1039">
        <v>1.0993299999999899</v>
      </c>
      <c r="I204" s="716">
        <v>14.4054</v>
      </c>
      <c r="J204" s="715">
        <v>4.8097000000000001E-2</v>
      </c>
      <c r="K204" s="1039">
        <v>7.0026000000000005E-2</v>
      </c>
      <c r="L204" s="1039">
        <v>7.4293999999999902E-2</v>
      </c>
      <c r="M204" s="716">
        <v>2.3217599999999901</v>
      </c>
      <c r="N204" s="715">
        <v>9.7741999999999898E-2</v>
      </c>
      <c r="O204" s="1039">
        <v>5.574E-3</v>
      </c>
      <c r="P204" s="1039">
        <v>5.0282999999999897E-2</v>
      </c>
      <c r="Q204" s="716">
        <v>1.31307</v>
      </c>
      <c r="R204" s="718">
        <v>1.155E-3</v>
      </c>
      <c r="S204" s="1038">
        <v>1.155E-3</v>
      </c>
      <c r="T204" s="1038">
        <v>4.9999999999999897E-3</v>
      </c>
      <c r="U204" s="719">
        <v>2.3099999999999898E-2</v>
      </c>
      <c r="V204" s="722">
        <v>9.4330000000000004E-3</v>
      </c>
      <c r="W204" s="1036">
        <v>2.0063999999999999E-2</v>
      </c>
      <c r="X204" s="1036">
        <v>6.4920000000000005E-2</v>
      </c>
      <c r="Y204" s="723">
        <v>0.18866999999999901</v>
      </c>
      <c r="Z204" s="722">
        <v>7.5000000000000002E-4</v>
      </c>
      <c r="AA204" s="1036">
        <v>2.5000000000000001E-4</v>
      </c>
      <c r="AB204" s="1036">
        <v>9.9999999999999894E-4</v>
      </c>
      <c r="AC204" s="723">
        <v>1.4999999999999999E-2</v>
      </c>
      <c r="AD204" s="722">
        <v>4.1599999999999997E-4</v>
      </c>
      <c r="AE204" s="1036">
        <v>5.3000000000000001E-5</v>
      </c>
      <c r="AF204" s="1036">
        <v>7.1999999999999896E-4</v>
      </c>
      <c r="AG204" s="723">
        <v>5.86499999999999E-3</v>
      </c>
      <c r="AH204" s="736">
        <v>195.791967970435</v>
      </c>
      <c r="AI204" s="1035">
        <v>125.969975704635</v>
      </c>
      <c r="AJ204" s="737">
        <v>158.39084002830799</v>
      </c>
    </row>
    <row r="205" spans="1:36" ht="12.75" customHeight="1" x14ac:dyDescent="0.2">
      <c r="A205" s="1339" t="s">
        <v>708</v>
      </c>
      <c r="B205" s="1340" t="s">
        <v>186</v>
      </c>
      <c r="C205" s="1341" t="s">
        <v>151</v>
      </c>
      <c r="D205" s="1342" t="s">
        <v>611</v>
      </c>
      <c r="E205" s="1060" t="s">
        <v>1912</v>
      </c>
      <c r="F205" s="715">
        <v>0.138406</v>
      </c>
      <c r="G205" s="1039">
        <v>0.61706400000000095</v>
      </c>
      <c r="H205" s="1039">
        <v>0.87946600000000097</v>
      </c>
      <c r="I205" s="716">
        <v>11.524299999999901</v>
      </c>
      <c r="J205" s="715">
        <v>3.8476999999999997E-2</v>
      </c>
      <c r="K205" s="1039">
        <v>5.6021000000000203E-2</v>
      </c>
      <c r="L205" s="1039">
        <v>5.9435999999999899E-2</v>
      </c>
      <c r="M205" s="716">
        <v>1.85741</v>
      </c>
      <c r="N205" s="715">
        <v>7.8193000000000096E-2</v>
      </c>
      <c r="O205" s="1039">
        <v>4.4590000000000098E-3</v>
      </c>
      <c r="P205" s="1039">
        <v>4.0226999999999902E-2</v>
      </c>
      <c r="Q205" s="716">
        <v>1.0504500000000001</v>
      </c>
      <c r="R205" s="718">
        <v>9.2400000000000099E-4</v>
      </c>
      <c r="S205" s="1038">
        <v>9.2400000000000305E-4</v>
      </c>
      <c r="T205" s="1038">
        <v>4.9999999999999897E-3</v>
      </c>
      <c r="U205" s="719">
        <v>1.8479999999999899E-2</v>
      </c>
      <c r="V205" s="722">
        <v>4.561E-3</v>
      </c>
      <c r="W205" s="1036">
        <v>2.4892999999999998E-2</v>
      </c>
      <c r="X205" s="1036">
        <v>6.4823999999999798E-2</v>
      </c>
      <c r="Y205" s="723">
        <v>9.1224999999999903E-2</v>
      </c>
      <c r="Z205" s="722">
        <v>7.5000000000000002E-4</v>
      </c>
      <c r="AA205" s="1036">
        <v>2.5000000000000001E-4</v>
      </c>
      <c r="AB205" s="1036">
        <v>9.9999999999999894E-4</v>
      </c>
      <c r="AC205" s="723">
        <v>1.4999999999999999E-2</v>
      </c>
      <c r="AD205" s="722">
        <v>3.3199999999999999E-4</v>
      </c>
      <c r="AE205" s="1036">
        <v>4.3000000000000103E-5</v>
      </c>
      <c r="AF205" s="1036">
        <v>7.2000000000000005E-4</v>
      </c>
      <c r="AG205" s="723">
        <v>4.6899999999999997E-3</v>
      </c>
      <c r="AH205" s="736">
        <v>168.82973742561299</v>
      </c>
      <c r="AI205" s="1035">
        <v>108.86680840391899</v>
      </c>
      <c r="AJ205" s="737">
        <v>137.55610714299499</v>
      </c>
    </row>
    <row r="206" spans="1:36" ht="12.75" customHeight="1" x14ac:dyDescent="0.2">
      <c r="A206" s="1339" t="s">
        <v>709</v>
      </c>
      <c r="B206" s="1340" t="s">
        <v>186</v>
      </c>
      <c r="C206" s="1341" t="s">
        <v>151</v>
      </c>
      <c r="D206" s="1342" t="s">
        <v>128</v>
      </c>
      <c r="E206" s="1060" t="s">
        <v>1914</v>
      </c>
      <c r="F206" s="715">
        <v>1.5761699999999901</v>
      </c>
      <c r="G206" s="1039">
        <v>1.09632</v>
      </c>
      <c r="H206" s="1039">
        <v>0.84625600000000201</v>
      </c>
      <c r="I206" s="716">
        <v>1.93921999999999</v>
      </c>
      <c r="J206" s="715">
        <v>0.16441700000000001</v>
      </c>
      <c r="K206" s="1039">
        <v>9.8001000000000102E-2</v>
      </c>
      <c r="L206" s="1039">
        <v>5.6869999999999997E-2</v>
      </c>
      <c r="M206" s="716">
        <v>1.0178100000000001</v>
      </c>
      <c r="N206" s="715">
        <v>2.0268999999999902E-2</v>
      </c>
      <c r="O206" s="1039">
        <v>2.0298E-2</v>
      </c>
      <c r="P206" s="1039">
        <v>3.8161999999999897E-2</v>
      </c>
      <c r="Q206" s="716">
        <v>0.73368500000000103</v>
      </c>
      <c r="R206" s="718">
        <v>9.2399999999999796E-4</v>
      </c>
      <c r="S206" s="1038">
        <v>9.2400000000000197E-4</v>
      </c>
      <c r="T206" s="1038">
        <v>5.0000000000000201E-3</v>
      </c>
      <c r="U206" s="719">
        <v>1.848E-2</v>
      </c>
      <c r="V206" s="722">
        <v>8.6319999999999904E-3</v>
      </c>
      <c r="W206" s="1036">
        <v>2.9350000000000001E-2</v>
      </c>
      <c r="X206" s="1036">
        <v>6.4728000000000202E-2</v>
      </c>
      <c r="Y206" s="723">
        <v>1.196E-3</v>
      </c>
      <c r="Z206" s="722">
        <v>1.751E-3</v>
      </c>
      <c r="AA206" s="1036">
        <v>5.8399999999999999E-4</v>
      </c>
      <c r="AB206" s="1036">
        <v>1E-3</v>
      </c>
      <c r="AC206" s="723">
        <v>8.3240000000000102E-3</v>
      </c>
      <c r="AD206" s="722">
        <v>3.3199999999999999E-4</v>
      </c>
      <c r="AE206" s="1036">
        <v>4.3000000000000002E-5</v>
      </c>
      <c r="AF206" s="1036">
        <v>7.2000000000000102E-4</v>
      </c>
      <c r="AG206" s="723">
        <v>4.6899999999999997E-3</v>
      </c>
      <c r="AH206" s="736">
        <v>212.13646337384901</v>
      </c>
      <c r="AI206" s="1035">
        <v>138.95971291371899</v>
      </c>
      <c r="AJ206" s="737">
        <v>175.799317041602</v>
      </c>
    </row>
    <row r="207" spans="1:36" ht="12.75" customHeight="1" x14ac:dyDescent="0.2">
      <c r="A207" s="1339" t="s">
        <v>617</v>
      </c>
      <c r="B207" s="1340" t="s">
        <v>186</v>
      </c>
      <c r="C207" s="1341" t="s">
        <v>36</v>
      </c>
      <c r="D207" s="1342" t="s">
        <v>1453</v>
      </c>
      <c r="E207" s="1060" t="s">
        <v>1930</v>
      </c>
      <c r="F207" s="715">
        <v>1.46620999999999</v>
      </c>
      <c r="G207" s="1039">
        <v>0.62994399999999995</v>
      </c>
      <c r="H207" s="1039">
        <v>1.36286999999999</v>
      </c>
      <c r="I207" s="716">
        <v>2.4011110000000002</v>
      </c>
      <c r="J207" s="715">
        <v>0.376306999999999</v>
      </c>
      <c r="K207" s="1039">
        <v>0.119434</v>
      </c>
      <c r="L207" s="1039">
        <v>0.155585</v>
      </c>
      <c r="M207" s="716">
        <v>0.70775900000000003</v>
      </c>
      <c r="N207" s="715">
        <v>0.501107999999999</v>
      </c>
      <c r="O207" s="1039">
        <v>0.39853</v>
      </c>
      <c r="P207" s="1039">
        <v>1.2719699999999901</v>
      </c>
      <c r="Q207" s="716">
        <v>1.146401</v>
      </c>
      <c r="R207" s="718">
        <v>0.47222599999999898</v>
      </c>
      <c r="S207" s="1038">
        <v>0.279895</v>
      </c>
      <c r="T207" s="1038">
        <v>0.23065099999999999</v>
      </c>
      <c r="U207" s="719">
        <v>1.007768</v>
      </c>
      <c r="V207" s="722">
        <v>8.4999999999999898E-4</v>
      </c>
      <c r="W207" s="1036">
        <v>9.5E-4</v>
      </c>
      <c r="X207" s="1036">
        <v>9.9999999999999894E-4</v>
      </c>
      <c r="Y207" s="723">
        <v>1E-3</v>
      </c>
      <c r="Z207" s="722">
        <v>0</v>
      </c>
      <c r="AA207" s="1036">
        <v>0</v>
      </c>
      <c r="AB207" s="1036">
        <v>0</v>
      </c>
      <c r="AC207" s="723">
        <v>0</v>
      </c>
      <c r="AD207" s="722">
        <v>0.26302300000000001</v>
      </c>
      <c r="AE207" s="1036">
        <v>0.15504200000000001</v>
      </c>
      <c r="AF207" s="1036">
        <v>0.124515</v>
      </c>
      <c r="AG207" s="723">
        <v>0.53227999999999998</v>
      </c>
      <c r="AH207" s="736">
        <v>150.23064131023699</v>
      </c>
      <c r="AI207" s="1035">
        <v>112.00063056161</v>
      </c>
      <c r="AJ207" s="737">
        <v>102.360299763431</v>
      </c>
    </row>
    <row r="208" spans="1:36" ht="12.75" customHeight="1" x14ac:dyDescent="0.2">
      <c r="A208" s="1339" t="s">
        <v>628</v>
      </c>
      <c r="B208" s="1340" t="s">
        <v>186</v>
      </c>
      <c r="C208" s="1341" t="s">
        <v>36</v>
      </c>
      <c r="D208" s="1342" t="s">
        <v>1460</v>
      </c>
      <c r="E208" s="1060" t="s">
        <v>1930</v>
      </c>
      <c r="F208" s="715">
        <v>1.6494899999999899</v>
      </c>
      <c r="G208" s="1039">
        <v>0.61493799999999998</v>
      </c>
      <c r="H208" s="1039">
        <v>1.36286999999999</v>
      </c>
      <c r="I208" s="716">
        <v>2.7012489999999998</v>
      </c>
      <c r="J208" s="715">
        <v>0.45552999999999999</v>
      </c>
      <c r="K208" s="1039">
        <v>0.14294799999999999</v>
      </c>
      <c r="L208" s="1039">
        <v>0.155585</v>
      </c>
      <c r="M208" s="716">
        <v>0.85676099999999999</v>
      </c>
      <c r="N208" s="715">
        <v>0.66425900000000004</v>
      </c>
      <c r="O208" s="1039">
        <v>0.53181699999999898</v>
      </c>
      <c r="P208" s="1039">
        <v>1.2719699999999901</v>
      </c>
      <c r="Q208" s="716">
        <v>1.519649</v>
      </c>
      <c r="R208" s="718">
        <v>0.47222599999999998</v>
      </c>
      <c r="S208" s="1038">
        <v>0.279895</v>
      </c>
      <c r="T208" s="1038">
        <v>0.230650999999999</v>
      </c>
      <c r="U208" s="719">
        <v>1.007768</v>
      </c>
      <c r="V208" s="722">
        <v>8.4999999999999995E-4</v>
      </c>
      <c r="W208" s="1036">
        <v>9.4999999999999902E-4</v>
      </c>
      <c r="X208" s="1036">
        <v>1E-3</v>
      </c>
      <c r="Y208" s="723">
        <v>1E-3</v>
      </c>
      <c r="Z208" s="722">
        <v>0</v>
      </c>
      <c r="AA208" s="1036">
        <v>0</v>
      </c>
      <c r="AB208" s="1036">
        <v>0</v>
      </c>
      <c r="AC208" s="723">
        <v>0</v>
      </c>
      <c r="AD208" s="722">
        <v>0.26302299999999901</v>
      </c>
      <c r="AE208" s="1036">
        <v>0.15504199999999899</v>
      </c>
      <c r="AF208" s="1036">
        <v>0.124514999999999</v>
      </c>
      <c r="AG208" s="723">
        <v>0.53227999999999998</v>
      </c>
      <c r="AH208" s="736">
        <v>160.70777301074099</v>
      </c>
      <c r="AI208" s="1035">
        <v>119.566421461855</v>
      </c>
      <c r="AJ208" s="737">
        <v>109.18387162176801</v>
      </c>
    </row>
    <row r="209" spans="1:36" ht="12.75" customHeight="1" x14ac:dyDescent="0.2">
      <c r="A209" s="1339" t="s">
        <v>639</v>
      </c>
      <c r="B209" s="1340" t="s">
        <v>186</v>
      </c>
      <c r="C209" s="1341" t="s">
        <v>36</v>
      </c>
      <c r="D209" s="1342" t="s">
        <v>1454</v>
      </c>
      <c r="E209" s="1060" t="s">
        <v>1930</v>
      </c>
      <c r="F209" s="715">
        <v>2.0160399999999998</v>
      </c>
      <c r="G209" s="1039">
        <v>0.772423999999999</v>
      </c>
      <c r="H209" s="1039">
        <v>1.36287</v>
      </c>
      <c r="I209" s="716">
        <v>3.3015270000000001</v>
      </c>
      <c r="J209" s="715">
        <v>0.55455800000000099</v>
      </c>
      <c r="K209" s="1039">
        <v>0.18008099999999899</v>
      </c>
      <c r="L209" s="1039">
        <v>0.155585</v>
      </c>
      <c r="M209" s="716">
        <v>1.04301499999999</v>
      </c>
      <c r="N209" s="715">
        <v>0.82740900000000095</v>
      </c>
      <c r="O209" s="1039">
        <v>0.66510399999999903</v>
      </c>
      <c r="P209" s="1039">
        <v>1.2719699999999901</v>
      </c>
      <c r="Q209" s="716">
        <v>1.8928970000000001</v>
      </c>
      <c r="R209" s="718">
        <v>0.47222599999999998</v>
      </c>
      <c r="S209" s="1038">
        <v>0.27989499999999901</v>
      </c>
      <c r="T209" s="1038">
        <v>0.230650999999999</v>
      </c>
      <c r="U209" s="719">
        <v>1.007768</v>
      </c>
      <c r="V209" s="722">
        <v>8.5000000000000104E-4</v>
      </c>
      <c r="W209" s="1036">
        <v>9.5E-4</v>
      </c>
      <c r="X209" s="1036">
        <v>1E-3</v>
      </c>
      <c r="Y209" s="723">
        <v>1E-3</v>
      </c>
      <c r="Z209" s="722">
        <v>0</v>
      </c>
      <c r="AA209" s="1036">
        <v>0</v>
      </c>
      <c r="AB209" s="1036">
        <v>0</v>
      </c>
      <c r="AC209" s="723">
        <v>0</v>
      </c>
      <c r="AD209" s="722">
        <v>0.26302300000000001</v>
      </c>
      <c r="AE209" s="1036">
        <v>0.15504199999999899</v>
      </c>
      <c r="AF209" s="1036">
        <v>0.124515</v>
      </c>
      <c r="AG209" s="723">
        <v>0.53227999999999998</v>
      </c>
      <c r="AH209" s="736">
        <v>414.95244657254801</v>
      </c>
      <c r="AI209" s="1035">
        <v>322.720983261762</v>
      </c>
      <c r="AJ209" s="737">
        <v>305.89425651116198</v>
      </c>
    </row>
    <row r="210" spans="1:36" ht="12.75" customHeight="1" x14ac:dyDescent="0.2">
      <c r="A210" s="1339" t="s">
        <v>618</v>
      </c>
      <c r="B210" s="1340" t="s">
        <v>186</v>
      </c>
      <c r="C210" s="1341" t="s">
        <v>36</v>
      </c>
      <c r="D210" s="1342" t="s">
        <v>1453</v>
      </c>
      <c r="E210" s="1060" t="s">
        <v>1929</v>
      </c>
      <c r="F210" s="715">
        <v>1.25675</v>
      </c>
      <c r="G210" s="1039">
        <v>0.55334499999999898</v>
      </c>
      <c r="H210" s="1039">
        <v>1.04836</v>
      </c>
      <c r="I210" s="716">
        <v>2.0580959999999902</v>
      </c>
      <c r="J210" s="715">
        <v>0.31890400000000002</v>
      </c>
      <c r="K210" s="1039">
        <v>0.116229999999999</v>
      </c>
      <c r="L210" s="1039">
        <v>0.14585999999999899</v>
      </c>
      <c r="M210" s="716">
        <v>0.59979700000000002</v>
      </c>
      <c r="N210" s="715">
        <v>0.466146</v>
      </c>
      <c r="O210" s="1039">
        <v>0.39480199999999999</v>
      </c>
      <c r="P210" s="1039">
        <v>1.2248599999999901</v>
      </c>
      <c r="Q210" s="716">
        <v>1.06642199999999</v>
      </c>
      <c r="R210" s="718">
        <v>0.39766400000000002</v>
      </c>
      <c r="S210" s="1038">
        <v>0.24523400000000001</v>
      </c>
      <c r="T210" s="1038">
        <v>0.204037999999999</v>
      </c>
      <c r="U210" s="719">
        <v>0.84864600000000001</v>
      </c>
      <c r="V210" s="722">
        <v>8.4999999999999898E-4</v>
      </c>
      <c r="W210" s="1036">
        <v>9.4999999999999902E-4</v>
      </c>
      <c r="X210" s="1036">
        <v>9.9999999999999894E-4</v>
      </c>
      <c r="Y210" s="723">
        <v>9.9999999999999894E-4</v>
      </c>
      <c r="Z210" s="722">
        <v>0</v>
      </c>
      <c r="AA210" s="1036">
        <v>0</v>
      </c>
      <c r="AB210" s="1036">
        <v>0</v>
      </c>
      <c r="AC210" s="723">
        <v>0</v>
      </c>
      <c r="AD210" s="722">
        <v>0.221492999999999</v>
      </c>
      <c r="AE210" s="1036">
        <v>0.13580400000000001</v>
      </c>
      <c r="AF210" s="1036">
        <v>0.110146999999999</v>
      </c>
      <c r="AG210" s="723">
        <v>0.448237</v>
      </c>
      <c r="AH210" s="736">
        <v>152.006778358475</v>
      </c>
      <c r="AI210" s="1035">
        <v>118.638594101916</v>
      </c>
      <c r="AJ210" s="737">
        <v>111.688892105433</v>
      </c>
    </row>
    <row r="211" spans="1:36" ht="12.75" customHeight="1" x14ac:dyDescent="0.2">
      <c r="A211" s="1339" t="s">
        <v>629</v>
      </c>
      <c r="B211" s="1340" t="s">
        <v>186</v>
      </c>
      <c r="C211" s="1341" t="s">
        <v>36</v>
      </c>
      <c r="D211" s="1342" t="s">
        <v>1460</v>
      </c>
      <c r="E211" s="1060" t="s">
        <v>1929</v>
      </c>
      <c r="F211" s="715">
        <v>1.4138499999999901</v>
      </c>
      <c r="G211" s="1039">
        <v>0.54048199999999902</v>
      </c>
      <c r="H211" s="1039">
        <v>1.04836</v>
      </c>
      <c r="I211" s="716">
        <v>2.3153570000000001</v>
      </c>
      <c r="J211" s="715">
        <v>0.38604300000000003</v>
      </c>
      <c r="K211" s="1039">
        <v>0.13916199999999901</v>
      </c>
      <c r="L211" s="1039">
        <v>0.14585999999999899</v>
      </c>
      <c r="M211" s="716">
        <v>0.72606899999999897</v>
      </c>
      <c r="N211" s="715">
        <v>0.61791499999999999</v>
      </c>
      <c r="O211" s="1039">
        <v>0.52681699999999898</v>
      </c>
      <c r="P211" s="1039">
        <v>1.2248599999999901</v>
      </c>
      <c r="Q211" s="716">
        <v>1.41362699999999</v>
      </c>
      <c r="R211" s="718">
        <v>0.39766399999999902</v>
      </c>
      <c r="S211" s="1038">
        <v>0.24523400000000001</v>
      </c>
      <c r="T211" s="1038">
        <v>0.204038</v>
      </c>
      <c r="U211" s="719">
        <v>0.84864599999999901</v>
      </c>
      <c r="V211" s="722">
        <v>8.4999999999999995E-4</v>
      </c>
      <c r="W211" s="1036">
        <v>9.5E-4</v>
      </c>
      <c r="X211" s="1036">
        <v>1E-3</v>
      </c>
      <c r="Y211" s="723">
        <v>9.9999999999999894E-4</v>
      </c>
      <c r="Z211" s="722">
        <v>0</v>
      </c>
      <c r="AA211" s="1036">
        <v>0</v>
      </c>
      <c r="AB211" s="1036">
        <v>0</v>
      </c>
      <c r="AC211" s="723">
        <v>0</v>
      </c>
      <c r="AD211" s="722">
        <v>0.221492999999999</v>
      </c>
      <c r="AE211" s="1036">
        <v>0.13580400000000001</v>
      </c>
      <c r="AF211" s="1036">
        <v>0.11014699999999999</v>
      </c>
      <c r="AG211" s="723">
        <v>0.448236999999999</v>
      </c>
      <c r="AH211" s="736">
        <v>166.827430381922</v>
      </c>
      <c r="AI211" s="1035">
        <v>123.854140175479</v>
      </c>
      <c r="AJ211" s="737">
        <v>112.79280760940399</v>
      </c>
    </row>
    <row r="212" spans="1:36" ht="12.75" customHeight="1" x14ac:dyDescent="0.2">
      <c r="A212" s="1339" t="s">
        <v>640</v>
      </c>
      <c r="B212" s="1340" t="s">
        <v>186</v>
      </c>
      <c r="C212" s="1341" t="s">
        <v>36</v>
      </c>
      <c r="D212" s="1342" t="s">
        <v>1454</v>
      </c>
      <c r="E212" s="1060" t="s">
        <v>1929</v>
      </c>
      <c r="F212" s="715">
        <v>1.72803999999999</v>
      </c>
      <c r="G212" s="1039">
        <v>0.67881899999999895</v>
      </c>
      <c r="H212" s="1039">
        <v>1.04835999999999</v>
      </c>
      <c r="I212" s="716">
        <v>2.8298809999999999</v>
      </c>
      <c r="J212" s="715">
        <v>0.46996399999999899</v>
      </c>
      <c r="K212" s="1039">
        <v>0.17513499999999901</v>
      </c>
      <c r="L212" s="1039">
        <v>0.14585999999999899</v>
      </c>
      <c r="M212" s="716">
        <v>0.883910999999998</v>
      </c>
      <c r="N212" s="715">
        <v>0.76968399999999904</v>
      </c>
      <c r="O212" s="1039">
        <v>0.65882999999999903</v>
      </c>
      <c r="P212" s="1039">
        <v>1.2248600000000001</v>
      </c>
      <c r="Q212" s="716">
        <v>1.7608329999999901</v>
      </c>
      <c r="R212" s="718">
        <v>0.39766399999999902</v>
      </c>
      <c r="S212" s="1038">
        <v>0.24523400000000001</v>
      </c>
      <c r="T212" s="1038">
        <v>0.204038</v>
      </c>
      <c r="U212" s="719">
        <v>0.84864600000000001</v>
      </c>
      <c r="V212" s="722">
        <v>8.49999999999998E-4</v>
      </c>
      <c r="W212" s="1036">
        <v>9.5E-4</v>
      </c>
      <c r="X212" s="1036">
        <v>9.9999999999999894E-4</v>
      </c>
      <c r="Y212" s="723">
        <v>9.9999999999999894E-4</v>
      </c>
      <c r="Z212" s="722">
        <v>0</v>
      </c>
      <c r="AA212" s="1036">
        <v>0</v>
      </c>
      <c r="AB212" s="1036">
        <v>0</v>
      </c>
      <c r="AC212" s="723">
        <v>0</v>
      </c>
      <c r="AD212" s="722">
        <v>0.221493</v>
      </c>
      <c r="AE212" s="1036">
        <v>0.13580400000000001</v>
      </c>
      <c r="AF212" s="1036">
        <v>0.11014699999999999</v>
      </c>
      <c r="AG212" s="723">
        <v>0.448236999999999</v>
      </c>
      <c r="AH212" s="736">
        <v>440.13620180650702</v>
      </c>
      <c r="AI212" s="1035">
        <v>324.61578629347503</v>
      </c>
      <c r="AJ212" s="737">
        <v>294.529551193087</v>
      </c>
    </row>
    <row r="213" spans="1:36" ht="12.75" customHeight="1" x14ac:dyDescent="0.2">
      <c r="A213" s="1339" t="s">
        <v>619</v>
      </c>
      <c r="B213" s="1340" t="s">
        <v>186</v>
      </c>
      <c r="C213" s="1341" t="s">
        <v>36</v>
      </c>
      <c r="D213" s="1342" t="s">
        <v>1453</v>
      </c>
      <c r="E213" s="1060" t="s">
        <v>1928</v>
      </c>
      <c r="F213" s="715">
        <v>1.0472900000000001</v>
      </c>
      <c r="G213" s="1039">
        <v>0.476745999999999</v>
      </c>
      <c r="H213" s="1039">
        <v>0.83868799999999999</v>
      </c>
      <c r="I213" s="716">
        <v>1.715079</v>
      </c>
      <c r="J213" s="715">
        <v>0.26150200000000001</v>
      </c>
      <c r="K213" s="1039">
        <v>0.104426</v>
      </c>
      <c r="L213" s="1039">
        <v>0.126412</v>
      </c>
      <c r="M213" s="716">
        <v>0.49183300000000002</v>
      </c>
      <c r="N213" s="715">
        <v>0.43701299999999998</v>
      </c>
      <c r="O213" s="1039">
        <v>0.39813500000000002</v>
      </c>
      <c r="P213" s="1039">
        <v>1.1777500000000001</v>
      </c>
      <c r="Q213" s="716">
        <v>0.99976799999999899</v>
      </c>
      <c r="R213" s="718">
        <v>0.33138600000000001</v>
      </c>
      <c r="S213" s="1038">
        <v>0.22034300000000001</v>
      </c>
      <c r="T213" s="1038">
        <v>0.16855300000000001</v>
      </c>
      <c r="U213" s="719">
        <v>0.707206</v>
      </c>
      <c r="V213" s="722">
        <v>8.4999999999999995E-4</v>
      </c>
      <c r="W213" s="1036">
        <v>9.5E-4</v>
      </c>
      <c r="X213" s="1036">
        <v>9.9999999999999894E-4</v>
      </c>
      <c r="Y213" s="723">
        <v>1E-3</v>
      </c>
      <c r="Z213" s="722">
        <v>0</v>
      </c>
      <c r="AA213" s="1036">
        <v>0</v>
      </c>
      <c r="AB213" s="1036">
        <v>0</v>
      </c>
      <c r="AC213" s="723">
        <v>0</v>
      </c>
      <c r="AD213" s="722">
        <v>0.18457799999999999</v>
      </c>
      <c r="AE213" s="1036">
        <v>0.121961</v>
      </c>
      <c r="AF213" s="1036">
        <v>9.0991000000000002E-2</v>
      </c>
      <c r="AG213" s="723">
        <v>0.37352999999999897</v>
      </c>
      <c r="AH213" s="736">
        <v>140.78173354191401</v>
      </c>
      <c r="AI213" s="1035">
        <v>105.35634390662101</v>
      </c>
      <c r="AJ213" s="737">
        <v>96.460234881088297</v>
      </c>
    </row>
    <row r="214" spans="1:36" ht="12.75" customHeight="1" x14ac:dyDescent="0.2">
      <c r="A214" s="1339" t="s">
        <v>630</v>
      </c>
      <c r="B214" s="1340" t="s">
        <v>186</v>
      </c>
      <c r="C214" s="1341" t="s">
        <v>36</v>
      </c>
      <c r="D214" s="1342" t="s">
        <v>1460</v>
      </c>
      <c r="E214" s="1060" t="s">
        <v>1928</v>
      </c>
      <c r="F214" s="715">
        <v>1.17821</v>
      </c>
      <c r="G214" s="1039">
        <v>0.46602700000000002</v>
      </c>
      <c r="H214" s="1039">
        <v>0.83868799999999999</v>
      </c>
      <c r="I214" s="716">
        <v>1.9294640000000001</v>
      </c>
      <c r="J214" s="715">
        <v>0.31655499999999998</v>
      </c>
      <c r="K214" s="1039">
        <v>0.125053</v>
      </c>
      <c r="L214" s="1039">
        <v>0.126412</v>
      </c>
      <c r="M214" s="716">
        <v>0.59537599999999902</v>
      </c>
      <c r="N214" s="715">
        <v>0.57929599999999903</v>
      </c>
      <c r="O214" s="1039">
        <v>0.53123399999999998</v>
      </c>
      <c r="P214" s="1039">
        <v>1.1777500000000001</v>
      </c>
      <c r="Q214" s="716">
        <v>1.325275</v>
      </c>
      <c r="R214" s="718">
        <v>0.33138599999999901</v>
      </c>
      <c r="S214" s="1038">
        <v>0.22034300000000001</v>
      </c>
      <c r="T214" s="1038">
        <v>0.16855300000000001</v>
      </c>
      <c r="U214" s="719">
        <v>0.707206</v>
      </c>
      <c r="V214" s="722">
        <v>8.4999999999999898E-4</v>
      </c>
      <c r="W214" s="1036">
        <v>9.5E-4</v>
      </c>
      <c r="X214" s="1036">
        <v>1E-3</v>
      </c>
      <c r="Y214" s="723">
        <v>1E-3</v>
      </c>
      <c r="Z214" s="722">
        <v>0</v>
      </c>
      <c r="AA214" s="1036">
        <v>0</v>
      </c>
      <c r="AB214" s="1036">
        <v>0</v>
      </c>
      <c r="AC214" s="723">
        <v>0</v>
      </c>
      <c r="AD214" s="722">
        <v>0.18457799999999999</v>
      </c>
      <c r="AE214" s="1036">
        <v>0.121961</v>
      </c>
      <c r="AF214" s="1036">
        <v>9.0991000000000002E-2</v>
      </c>
      <c r="AG214" s="723">
        <v>0.37352999999999997</v>
      </c>
      <c r="AH214" s="736">
        <v>182.28456884248601</v>
      </c>
      <c r="AI214" s="1035">
        <v>136.422521339193</v>
      </c>
      <c r="AJ214" s="737">
        <v>124.902957306855</v>
      </c>
    </row>
    <row r="215" spans="1:36" ht="12.75" customHeight="1" x14ac:dyDescent="0.2">
      <c r="A215" s="1339" t="s">
        <v>641</v>
      </c>
      <c r="B215" s="1340" t="s">
        <v>186</v>
      </c>
      <c r="C215" s="1341" t="s">
        <v>36</v>
      </c>
      <c r="D215" s="1342" t="s">
        <v>1454</v>
      </c>
      <c r="E215" s="1060" t="s">
        <v>1928</v>
      </c>
      <c r="F215" s="715">
        <v>1.4400299999999899</v>
      </c>
      <c r="G215" s="1039">
        <v>0.58521299999999998</v>
      </c>
      <c r="H215" s="1039">
        <v>0.83868799999999999</v>
      </c>
      <c r="I215" s="716">
        <v>2.3582339999999902</v>
      </c>
      <c r="J215" s="715">
        <v>0.38537099999999902</v>
      </c>
      <c r="K215" s="1039">
        <v>0.15728700000000001</v>
      </c>
      <c r="L215" s="1039">
        <v>0.126411999999999</v>
      </c>
      <c r="M215" s="716">
        <v>0.72480599999999895</v>
      </c>
      <c r="N215" s="715">
        <v>0.72157799999999905</v>
      </c>
      <c r="O215" s="1039">
        <v>0.66433299999999995</v>
      </c>
      <c r="P215" s="1039">
        <v>1.1777500000000001</v>
      </c>
      <c r="Q215" s="716">
        <v>1.6507829999999899</v>
      </c>
      <c r="R215" s="718">
        <v>0.33138599999999901</v>
      </c>
      <c r="S215" s="1038">
        <v>0.22034300000000001</v>
      </c>
      <c r="T215" s="1038">
        <v>0.16855300000000001</v>
      </c>
      <c r="U215" s="719">
        <v>0.707205999999999</v>
      </c>
      <c r="V215" s="722">
        <v>8.4999999999999898E-4</v>
      </c>
      <c r="W215" s="1036">
        <v>9.5000000000000097E-4</v>
      </c>
      <c r="X215" s="1036">
        <v>9.9999999999999894E-4</v>
      </c>
      <c r="Y215" s="723">
        <v>9.9999999999999894E-4</v>
      </c>
      <c r="Z215" s="722">
        <v>0</v>
      </c>
      <c r="AA215" s="1036">
        <v>0</v>
      </c>
      <c r="AB215" s="1036">
        <v>0</v>
      </c>
      <c r="AC215" s="723">
        <v>0</v>
      </c>
      <c r="AD215" s="722">
        <v>0.18457799999999899</v>
      </c>
      <c r="AE215" s="1036">
        <v>0.121961</v>
      </c>
      <c r="AF215" s="1036">
        <v>9.0991000000000002E-2</v>
      </c>
      <c r="AG215" s="723">
        <v>0.37352999999999997</v>
      </c>
      <c r="AH215" s="736">
        <v>423.64132147978</v>
      </c>
      <c r="AI215" s="1035">
        <v>329.87005508470003</v>
      </c>
      <c r="AJ215" s="737">
        <v>313.02784132203101</v>
      </c>
    </row>
    <row r="216" spans="1:36" ht="12.75" customHeight="1" x14ac:dyDescent="0.2">
      <c r="A216" s="1339" t="s">
        <v>620</v>
      </c>
      <c r="B216" s="1340" t="s">
        <v>186</v>
      </c>
      <c r="C216" s="1341" t="s">
        <v>36</v>
      </c>
      <c r="D216" s="1342" t="s">
        <v>1453</v>
      </c>
      <c r="E216" s="1060" t="s">
        <v>1927</v>
      </c>
      <c r="F216" s="715">
        <v>0.837835</v>
      </c>
      <c r="G216" s="1039">
        <v>0.40014699999999898</v>
      </c>
      <c r="H216" s="1039">
        <v>0.52417899999999995</v>
      </c>
      <c r="I216" s="716">
        <v>1.37206399999999</v>
      </c>
      <c r="J216" s="715">
        <v>0.204099</v>
      </c>
      <c r="K216" s="1039">
        <v>0.10122299999999899</v>
      </c>
      <c r="L216" s="1039">
        <v>0.116686999999999</v>
      </c>
      <c r="M216" s="716">
        <v>0.38386999999999899</v>
      </c>
      <c r="N216" s="715">
        <v>0.40205099999999999</v>
      </c>
      <c r="O216" s="1039">
        <v>0.39440799999999898</v>
      </c>
      <c r="P216" s="1039">
        <v>1.1306400000000001</v>
      </c>
      <c r="Q216" s="716">
        <v>0.91978899999999897</v>
      </c>
      <c r="R216" s="718">
        <v>0.25682500000000003</v>
      </c>
      <c r="S216" s="1038">
        <v>0.18568200000000001</v>
      </c>
      <c r="T216" s="1038">
        <v>0.14194000000000001</v>
      </c>
      <c r="U216" s="719">
        <v>0.54808299999999899</v>
      </c>
      <c r="V216" s="722">
        <v>8.4999999999999995E-4</v>
      </c>
      <c r="W216" s="1036">
        <v>9.4999999999999902E-4</v>
      </c>
      <c r="X216" s="1036">
        <v>1E-3</v>
      </c>
      <c r="Y216" s="723">
        <v>1E-3</v>
      </c>
      <c r="Z216" s="722">
        <v>0</v>
      </c>
      <c r="AA216" s="1036">
        <v>0</v>
      </c>
      <c r="AB216" s="1036">
        <v>0</v>
      </c>
      <c r="AC216" s="723">
        <v>0</v>
      </c>
      <c r="AD216" s="722">
        <v>0.14304800000000001</v>
      </c>
      <c r="AE216" s="1036">
        <v>0.102722999999999</v>
      </c>
      <c r="AF216" s="1036">
        <v>7.6623999999999998E-2</v>
      </c>
      <c r="AG216" s="723">
        <v>0.28948599999999902</v>
      </c>
      <c r="AH216" s="736">
        <v>139.631629613363</v>
      </c>
      <c r="AI216" s="1035">
        <v>104.14001184432099</v>
      </c>
      <c r="AJ216" s="737">
        <v>95.193928829511705</v>
      </c>
    </row>
    <row r="217" spans="1:36" ht="12.75" customHeight="1" x14ac:dyDescent="0.2">
      <c r="A217" s="1339" t="s">
        <v>631</v>
      </c>
      <c r="B217" s="1340" t="s">
        <v>186</v>
      </c>
      <c r="C217" s="1341" t="s">
        <v>36</v>
      </c>
      <c r="D217" s="1342" t="s">
        <v>1460</v>
      </c>
      <c r="E217" s="1060" t="s">
        <v>1927</v>
      </c>
      <c r="F217" s="715">
        <v>0.94256599999999902</v>
      </c>
      <c r="G217" s="1039">
        <v>0.391570999999999</v>
      </c>
      <c r="H217" s="1039">
        <v>0.52417899999999895</v>
      </c>
      <c r="I217" s="716">
        <v>1.5435700000000001</v>
      </c>
      <c r="J217" s="715">
        <v>0.24706700000000001</v>
      </c>
      <c r="K217" s="1039">
        <v>0.121265999999999</v>
      </c>
      <c r="L217" s="1039">
        <v>0.116686999999999</v>
      </c>
      <c r="M217" s="716">
        <v>0.46468399999999999</v>
      </c>
      <c r="N217" s="715">
        <v>0.53295199999999898</v>
      </c>
      <c r="O217" s="1039">
        <v>0.52623299999999895</v>
      </c>
      <c r="P217" s="1039">
        <v>1.1306400000000001</v>
      </c>
      <c r="Q217" s="716">
        <v>1.2192529999999899</v>
      </c>
      <c r="R217" s="718">
        <v>0.25682500000000003</v>
      </c>
      <c r="S217" s="1038">
        <v>0.18568200000000001</v>
      </c>
      <c r="T217" s="1038">
        <v>0.14194000000000001</v>
      </c>
      <c r="U217" s="719">
        <v>0.54808299999999999</v>
      </c>
      <c r="V217" s="722">
        <v>8.4999999999999898E-4</v>
      </c>
      <c r="W217" s="1036">
        <v>9.4999999999999902E-4</v>
      </c>
      <c r="X217" s="1036">
        <v>1E-3</v>
      </c>
      <c r="Y217" s="723">
        <v>1E-3</v>
      </c>
      <c r="Z217" s="722">
        <v>0</v>
      </c>
      <c r="AA217" s="1036">
        <v>0</v>
      </c>
      <c r="AB217" s="1036">
        <v>0</v>
      </c>
      <c r="AC217" s="723">
        <v>0</v>
      </c>
      <c r="AD217" s="722">
        <v>0.14304799999999901</v>
      </c>
      <c r="AE217" s="1036">
        <v>0.102722999999999</v>
      </c>
      <c r="AF217" s="1036">
        <v>7.6623999999999998E-2</v>
      </c>
      <c r="AG217" s="723">
        <v>0.28948599999999902</v>
      </c>
      <c r="AH217" s="736">
        <v>186.74614327288799</v>
      </c>
      <c r="AI217" s="1035">
        <v>140.075692460444</v>
      </c>
      <c r="AJ217" s="737">
        <v>128.99875539702501</v>
      </c>
    </row>
    <row r="218" spans="1:36" ht="12.75" customHeight="1" x14ac:dyDescent="0.2">
      <c r="A218" s="1339" t="s">
        <v>642</v>
      </c>
      <c r="B218" s="1340" t="s">
        <v>186</v>
      </c>
      <c r="C218" s="1341" t="s">
        <v>36</v>
      </c>
      <c r="D218" s="1342" t="s">
        <v>1454</v>
      </c>
      <c r="E218" s="1060" t="s">
        <v>1927</v>
      </c>
      <c r="F218" s="715">
        <v>1.15202</v>
      </c>
      <c r="G218" s="1039">
        <v>0.49160900000000002</v>
      </c>
      <c r="H218" s="1039">
        <v>0.52417899999999995</v>
      </c>
      <c r="I218" s="716">
        <v>1.88658699999999</v>
      </c>
      <c r="J218" s="715">
        <v>0.30077799999999999</v>
      </c>
      <c r="K218" s="1039">
        <v>0.152339999999999</v>
      </c>
      <c r="L218" s="1039">
        <v>0.116687</v>
      </c>
      <c r="M218" s="716">
        <v>0.56570100000000001</v>
      </c>
      <c r="N218" s="715">
        <v>0.663852</v>
      </c>
      <c r="O218" s="1039">
        <v>0.65805899999999995</v>
      </c>
      <c r="P218" s="1039">
        <v>1.1306400000000001</v>
      </c>
      <c r="Q218" s="716">
        <v>1.5187189999999999</v>
      </c>
      <c r="R218" s="718">
        <v>0.25682500000000003</v>
      </c>
      <c r="S218" s="1038">
        <v>0.18568200000000001</v>
      </c>
      <c r="T218" s="1038">
        <v>0.14194000000000001</v>
      </c>
      <c r="U218" s="719">
        <v>0.54808299999999899</v>
      </c>
      <c r="V218" s="722">
        <v>8.4999999999999898E-4</v>
      </c>
      <c r="W218" s="1036">
        <v>9.4999999999999902E-4</v>
      </c>
      <c r="X218" s="1036">
        <v>1E-3</v>
      </c>
      <c r="Y218" s="723">
        <v>9.9999999999999894E-4</v>
      </c>
      <c r="Z218" s="722">
        <v>0</v>
      </c>
      <c r="AA218" s="1036">
        <v>0</v>
      </c>
      <c r="AB218" s="1036">
        <v>0</v>
      </c>
      <c r="AC218" s="723">
        <v>0</v>
      </c>
      <c r="AD218" s="722">
        <v>0.14304800000000001</v>
      </c>
      <c r="AE218" s="1036">
        <v>0.10272299999999999</v>
      </c>
      <c r="AF218" s="1036">
        <v>7.6623999999999998E-2</v>
      </c>
      <c r="AG218" s="723">
        <v>0.28948599999999902</v>
      </c>
      <c r="AH218" s="736">
        <v>397.55782092370998</v>
      </c>
      <c r="AI218" s="1035">
        <v>302.66135318350803</v>
      </c>
      <c r="AJ218" s="737">
        <v>284.01360400691698</v>
      </c>
    </row>
    <row r="219" spans="1:36" ht="12.75" customHeight="1" x14ac:dyDescent="0.2">
      <c r="A219" s="1339" t="s">
        <v>621</v>
      </c>
      <c r="B219" s="1340" t="s">
        <v>186</v>
      </c>
      <c r="C219" s="1341" t="s">
        <v>36</v>
      </c>
      <c r="D219" s="1342" t="s">
        <v>1453</v>
      </c>
      <c r="E219" s="1060" t="s">
        <v>1926</v>
      </c>
      <c r="F219" s="715">
        <v>0.65560599999999902</v>
      </c>
      <c r="G219" s="1039">
        <v>0.34006799999999998</v>
      </c>
      <c r="H219" s="1039">
        <v>0.31450699999999998</v>
      </c>
      <c r="I219" s="716">
        <v>1.073639</v>
      </c>
      <c r="J219" s="715">
        <v>0.15281900000000001</v>
      </c>
      <c r="K219" s="1039">
        <v>9.3831999999999999E-2</v>
      </c>
      <c r="L219" s="1039">
        <v>9.7239999999999993E-2</v>
      </c>
      <c r="M219" s="716">
        <v>0.28742200000000001</v>
      </c>
      <c r="N219" s="715">
        <v>0.34762900000000002</v>
      </c>
      <c r="O219" s="1039">
        <v>0.38108599999999898</v>
      </c>
      <c r="P219" s="1039">
        <v>0.82442199999999999</v>
      </c>
      <c r="Q219" s="716">
        <v>0.79528299999999996</v>
      </c>
      <c r="R219" s="718">
        <v>0.23197000000000001</v>
      </c>
      <c r="S219" s="1038">
        <v>0.16702500000000001</v>
      </c>
      <c r="T219" s="1038">
        <v>0.14194000000000001</v>
      </c>
      <c r="U219" s="719">
        <v>0.49504399999999998</v>
      </c>
      <c r="V219" s="722">
        <v>8.4999999999999995E-4</v>
      </c>
      <c r="W219" s="1036">
        <v>9.5E-4</v>
      </c>
      <c r="X219" s="1036">
        <v>1E-3</v>
      </c>
      <c r="Y219" s="723">
        <v>1E-3</v>
      </c>
      <c r="Z219" s="722">
        <v>0</v>
      </c>
      <c r="AA219" s="1036">
        <v>0</v>
      </c>
      <c r="AB219" s="1036">
        <v>0</v>
      </c>
      <c r="AC219" s="723">
        <v>0</v>
      </c>
      <c r="AD219" s="722">
        <v>0.12920400000000001</v>
      </c>
      <c r="AE219" s="1036">
        <v>9.2404E-2</v>
      </c>
      <c r="AF219" s="1036">
        <v>7.6623999999999998E-2</v>
      </c>
      <c r="AG219" s="723">
        <v>0.26147100000000001</v>
      </c>
      <c r="AH219" s="736">
        <v>154.67949892039599</v>
      </c>
      <c r="AI219" s="1035">
        <v>122.482894536228</v>
      </c>
      <c r="AJ219" s="737">
        <v>115.616773770384</v>
      </c>
    </row>
    <row r="220" spans="1:36" ht="12.75" customHeight="1" x14ac:dyDescent="0.2">
      <c r="A220" s="1339" t="s">
        <v>632</v>
      </c>
      <c r="B220" s="1340" t="s">
        <v>186</v>
      </c>
      <c r="C220" s="1341" t="s">
        <v>36</v>
      </c>
      <c r="D220" s="1342" t="s">
        <v>1460</v>
      </c>
      <c r="E220" s="1060" t="s">
        <v>1926</v>
      </c>
      <c r="F220" s="715">
        <v>0.73755699999999902</v>
      </c>
      <c r="G220" s="1039">
        <v>0.33335799999999999</v>
      </c>
      <c r="H220" s="1039">
        <v>0.31450699999999998</v>
      </c>
      <c r="I220" s="716">
        <v>1.2078439999999899</v>
      </c>
      <c r="J220" s="715">
        <v>0.18499099999999899</v>
      </c>
      <c r="K220" s="1039">
        <v>0.11244699999999901</v>
      </c>
      <c r="L220" s="1039">
        <v>0.106964</v>
      </c>
      <c r="M220" s="716">
        <v>0.34793299999999899</v>
      </c>
      <c r="N220" s="715">
        <v>0.460809999999999</v>
      </c>
      <c r="O220" s="1039">
        <v>0.50842199999999904</v>
      </c>
      <c r="P220" s="1039">
        <v>0.96575100000000003</v>
      </c>
      <c r="Q220" s="716">
        <v>1.0542129999999901</v>
      </c>
      <c r="R220" s="718">
        <v>0.23197000000000001</v>
      </c>
      <c r="S220" s="1038">
        <v>0.16702500000000001</v>
      </c>
      <c r="T220" s="1038">
        <v>0.14193999999999901</v>
      </c>
      <c r="U220" s="719">
        <v>0.49504399999999898</v>
      </c>
      <c r="V220" s="722">
        <v>8.4999999999999898E-4</v>
      </c>
      <c r="W220" s="1036">
        <v>9.5E-4</v>
      </c>
      <c r="X220" s="1036">
        <v>9.9999999999999894E-4</v>
      </c>
      <c r="Y220" s="723">
        <v>9.9999999999999894E-4</v>
      </c>
      <c r="Z220" s="722">
        <v>0</v>
      </c>
      <c r="AA220" s="1036">
        <v>0</v>
      </c>
      <c r="AB220" s="1036">
        <v>0</v>
      </c>
      <c r="AC220" s="723">
        <v>0</v>
      </c>
      <c r="AD220" s="722">
        <v>0.12920400000000001</v>
      </c>
      <c r="AE220" s="1036">
        <v>9.2403999999999903E-2</v>
      </c>
      <c r="AF220" s="1036">
        <v>7.6623999999999901E-2</v>
      </c>
      <c r="AG220" s="723">
        <v>0.26147099999999901</v>
      </c>
      <c r="AH220" s="736">
        <v>182.90414293697799</v>
      </c>
      <c r="AI220" s="1035">
        <v>137.10435517393501</v>
      </c>
      <c r="AJ220" s="737">
        <v>126.001293657606</v>
      </c>
    </row>
    <row r="221" spans="1:36" ht="12.75" customHeight="1" x14ac:dyDescent="0.2">
      <c r="A221" s="1339" t="s">
        <v>643</v>
      </c>
      <c r="B221" s="1340" t="s">
        <v>186</v>
      </c>
      <c r="C221" s="1341" t="s">
        <v>36</v>
      </c>
      <c r="D221" s="1342" t="s">
        <v>1454</v>
      </c>
      <c r="E221" s="1060" t="s">
        <v>1926</v>
      </c>
      <c r="F221" s="715">
        <v>0.90145900000000001</v>
      </c>
      <c r="G221" s="1039">
        <v>0.418375</v>
      </c>
      <c r="H221" s="1039">
        <v>0.31450699999999898</v>
      </c>
      <c r="I221" s="716">
        <v>1.476254</v>
      </c>
      <c r="J221" s="715">
        <v>0.22520699999999999</v>
      </c>
      <c r="K221" s="1039">
        <v>0.141125999999999</v>
      </c>
      <c r="L221" s="1039">
        <v>0.116687</v>
      </c>
      <c r="M221" s="716">
        <v>0.42357</v>
      </c>
      <c r="N221" s="715">
        <v>0.57399199999999895</v>
      </c>
      <c r="O221" s="1039">
        <v>0.63575899999999996</v>
      </c>
      <c r="P221" s="1039">
        <v>1.1070800000000001</v>
      </c>
      <c r="Q221" s="716">
        <v>1.3131409999999899</v>
      </c>
      <c r="R221" s="718">
        <v>0.23197000000000001</v>
      </c>
      <c r="S221" s="1038">
        <v>0.16702500000000001</v>
      </c>
      <c r="T221" s="1038">
        <v>0.14193999999999901</v>
      </c>
      <c r="U221" s="719">
        <v>0.49504399999999998</v>
      </c>
      <c r="V221" s="722">
        <v>8.4999999999999995E-4</v>
      </c>
      <c r="W221" s="1036">
        <v>9.4999999999999902E-4</v>
      </c>
      <c r="X221" s="1036">
        <v>9.9999999999999894E-4</v>
      </c>
      <c r="Y221" s="723">
        <v>1E-3</v>
      </c>
      <c r="Z221" s="722">
        <v>0</v>
      </c>
      <c r="AA221" s="1036">
        <v>0</v>
      </c>
      <c r="AB221" s="1036">
        <v>0</v>
      </c>
      <c r="AC221" s="723">
        <v>0</v>
      </c>
      <c r="AD221" s="722">
        <v>0.12920400000000001</v>
      </c>
      <c r="AE221" s="1036">
        <v>9.2404E-2</v>
      </c>
      <c r="AF221" s="1036">
        <v>7.6623999999999998E-2</v>
      </c>
      <c r="AG221" s="723">
        <v>0.26147099999999901</v>
      </c>
      <c r="AH221" s="736">
        <v>365.40738087224798</v>
      </c>
      <c r="AI221" s="1035">
        <v>266.73972106089798</v>
      </c>
      <c r="AJ221" s="737">
        <v>242.53139768437501</v>
      </c>
    </row>
    <row r="222" spans="1:36" ht="12.75" customHeight="1" x14ac:dyDescent="0.2">
      <c r="A222" s="1339" t="s">
        <v>622</v>
      </c>
      <c r="B222" s="1340" t="s">
        <v>186</v>
      </c>
      <c r="C222" s="1341" t="s">
        <v>36</v>
      </c>
      <c r="D222" s="1342" t="s">
        <v>1453</v>
      </c>
      <c r="E222" s="1060" t="s">
        <v>1925</v>
      </c>
      <c r="F222" s="715">
        <v>0.65560600000000002</v>
      </c>
      <c r="G222" s="1039">
        <v>0.34006799999999998</v>
      </c>
      <c r="H222" s="1039">
        <v>0.31450699999999998</v>
      </c>
      <c r="I222" s="716">
        <v>1.073639</v>
      </c>
      <c r="J222" s="715">
        <v>0.15281900000000001</v>
      </c>
      <c r="K222" s="1039">
        <v>9.3831999999999999E-2</v>
      </c>
      <c r="L222" s="1039">
        <v>9.7239999999999993E-2</v>
      </c>
      <c r="M222" s="716">
        <v>0.28742200000000001</v>
      </c>
      <c r="N222" s="715">
        <v>0.34762900000000002</v>
      </c>
      <c r="O222" s="1039">
        <v>0.38108599999999998</v>
      </c>
      <c r="P222" s="1039">
        <v>0.82442199999999899</v>
      </c>
      <c r="Q222" s="716">
        <v>0.79528299999999996</v>
      </c>
      <c r="R222" s="718">
        <v>0.23197000000000001</v>
      </c>
      <c r="S222" s="1038">
        <v>0.16702500000000001</v>
      </c>
      <c r="T222" s="1038">
        <v>0.14194000000000001</v>
      </c>
      <c r="U222" s="719">
        <v>0.49504399999999998</v>
      </c>
      <c r="V222" s="722">
        <v>8.4999999999999995E-4</v>
      </c>
      <c r="W222" s="1036">
        <v>9.5E-4</v>
      </c>
      <c r="X222" s="1036">
        <v>1E-3</v>
      </c>
      <c r="Y222" s="723">
        <v>1E-3</v>
      </c>
      <c r="Z222" s="722">
        <v>0</v>
      </c>
      <c r="AA222" s="1036">
        <v>0</v>
      </c>
      <c r="AB222" s="1036">
        <v>0</v>
      </c>
      <c r="AC222" s="723">
        <v>0</v>
      </c>
      <c r="AD222" s="722">
        <v>0.12920400000000001</v>
      </c>
      <c r="AE222" s="1036">
        <v>9.2404E-2</v>
      </c>
      <c r="AF222" s="1036">
        <v>7.6623999999999998E-2</v>
      </c>
      <c r="AG222" s="723">
        <v>0.26147100000000001</v>
      </c>
      <c r="AH222" s="736">
        <v>156.029270901297</v>
      </c>
      <c r="AI222" s="1035">
        <v>116.397836092368</v>
      </c>
      <c r="AJ222" s="737">
        <v>106.41196275468501</v>
      </c>
    </row>
    <row r="223" spans="1:36" ht="12.75" customHeight="1" x14ac:dyDescent="0.2">
      <c r="A223" s="1339" t="s">
        <v>633</v>
      </c>
      <c r="B223" s="1340" t="s">
        <v>186</v>
      </c>
      <c r="C223" s="1341" t="s">
        <v>36</v>
      </c>
      <c r="D223" s="1342" t="s">
        <v>1460</v>
      </c>
      <c r="E223" s="1060" t="s">
        <v>1925</v>
      </c>
      <c r="F223" s="715">
        <v>0.73755699999999902</v>
      </c>
      <c r="G223" s="1039">
        <v>0.33335799999999999</v>
      </c>
      <c r="H223" s="1039">
        <v>0.31450699999999998</v>
      </c>
      <c r="I223" s="716">
        <v>1.2078439999999899</v>
      </c>
      <c r="J223" s="715">
        <v>0.18499099999999899</v>
      </c>
      <c r="K223" s="1039">
        <v>0.11244700000000001</v>
      </c>
      <c r="L223" s="1039">
        <v>0.106964</v>
      </c>
      <c r="M223" s="716">
        <v>0.34793299999999999</v>
      </c>
      <c r="N223" s="715">
        <v>0.460809999999999</v>
      </c>
      <c r="O223" s="1039">
        <v>0.50842199999999904</v>
      </c>
      <c r="P223" s="1039">
        <v>0.96575100000000003</v>
      </c>
      <c r="Q223" s="716">
        <v>1.0542130000000001</v>
      </c>
      <c r="R223" s="718">
        <v>0.23196999999999901</v>
      </c>
      <c r="S223" s="1038">
        <v>0.16702499999999901</v>
      </c>
      <c r="T223" s="1038">
        <v>0.14194000000000001</v>
      </c>
      <c r="U223" s="719">
        <v>0.49504399999999998</v>
      </c>
      <c r="V223" s="722">
        <v>8.4999999999999898E-4</v>
      </c>
      <c r="W223" s="1036">
        <v>9.4999999999999902E-4</v>
      </c>
      <c r="X223" s="1036">
        <v>1E-3</v>
      </c>
      <c r="Y223" s="723">
        <v>1E-3</v>
      </c>
      <c r="Z223" s="722">
        <v>0</v>
      </c>
      <c r="AA223" s="1036">
        <v>0</v>
      </c>
      <c r="AB223" s="1036">
        <v>0</v>
      </c>
      <c r="AC223" s="723">
        <v>0</v>
      </c>
      <c r="AD223" s="722">
        <v>0.12920400000000001</v>
      </c>
      <c r="AE223" s="1036">
        <v>9.2403999999999903E-2</v>
      </c>
      <c r="AF223" s="1036">
        <v>7.6623999999999998E-2</v>
      </c>
      <c r="AG223" s="723">
        <v>0.26147099999999901</v>
      </c>
      <c r="AH223" s="736">
        <v>191.174538828946</v>
      </c>
      <c r="AI223" s="1035">
        <v>142.53018701152499</v>
      </c>
      <c r="AJ223" s="737">
        <v>130.30063799156</v>
      </c>
    </row>
    <row r="224" spans="1:36" ht="12.75" customHeight="1" x14ac:dyDescent="0.2">
      <c r="A224" s="1339" t="s">
        <v>644</v>
      </c>
      <c r="B224" s="1340" t="s">
        <v>186</v>
      </c>
      <c r="C224" s="1341" t="s">
        <v>36</v>
      </c>
      <c r="D224" s="1342" t="s">
        <v>1454</v>
      </c>
      <c r="E224" s="1060" t="s">
        <v>1925</v>
      </c>
      <c r="F224" s="715">
        <v>0.90145900000000001</v>
      </c>
      <c r="G224" s="1039">
        <v>0.418375</v>
      </c>
      <c r="H224" s="1039">
        <v>0.31450699999999898</v>
      </c>
      <c r="I224" s="716">
        <v>1.47625399999999</v>
      </c>
      <c r="J224" s="715">
        <v>0.22520699999999999</v>
      </c>
      <c r="K224" s="1039">
        <v>0.141126</v>
      </c>
      <c r="L224" s="1039">
        <v>0.116687</v>
      </c>
      <c r="M224" s="716">
        <v>0.423569999999999</v>
      </c>
      <c r="N224" s="715">
        <v>0.57399199999999995</v>
      </c>
      <c r="O224" s="1039">
        <v>0.63575899999999896</v>
      </c>
      <c r="P224" s="1039">
        <v>1.1070799999999901</v>
      </c>
      <c r="Q224" s="716">
        <v>1.3131409999999899</v>
      </c>
      <c r="R224" s="718">
        <v>0.23197000000000001</v>
      </c>
      <c r="S224" s="1038">
        <v>0.16702500000000001</v>
      </c>
      <c r="T224" s="1038">
        <v>0.14194000000000001</v>
      </c>
      <c r="U224" s="719">
        <v>0.49504399999999998</v>
      </c>
      <c r="V224" s="722">
        <v>8.4999999999999995E-4</v>
      </c>
      <c r="W224" s="1036">
        <v>9.5000000000000097E-4</v>
      </c>
      <c r="X224" s="1036">
        <v>9.9999999999999894E-4</v>
      </c>
      <c r="Y224" s="723">
        <v>1E-3</v>
      </c>
      <c r="Z224" s="722">
        <v>0</v>
      </c>
      <c r="AA224" s="1036">
        <v>0</v>
      </c>
      <c r="AB224" s="1036">
        <v>0</v>
      </c>
      <c r="AC224" s="723">
        <v>0</v>
      </c>
      <c r="AD224" s="722">
        <v>0.12920400000000001</v>
      </c>
      <c r="AE224" s="1036">
        <v>9.2404E-2</v>
      </c>
      <c r="AF224" s="1036">
        <v>7.6623999999999901E-2</v>
      </c>
      <c r="AG224" s="723">
        <v>0.26147100000000001</v>
      </c>
      <c r="AH224" s="736">
        <v>460.38580781333098</v>
      </c>
      <c r="AI224" s="1035">
        <v>393.07172582218902</v>
      </c>
      <c r="AJ224" s="737">
        <v>408.27701369968099</v>
      </c>
    </row>
    <row r="225" spans="1:36" ht="12.75" customHeight="1" x14ac:dyDescent="0.2">
      <c r="A225" s="1339" t="s">
        <v>623</v>
      </c>
      <c r="B225" s="1340" t="s">
        <v>186</v>
      </c>
      <c r="C225" s="1341" t="s">
        <v>36</v>
      </c>
      <c r="D225" s="1342" t="s">
        <v>1453</v>
      </c>
      <c r="E225" s="1060" t="s">
        <v>1924</v>
      </c>
      <c r="F225" s="715">
        <v>0.65560600000000002</v>
      </c>
      <c r="G225" s="1039">
        <v>0.34006799999999998</v>
      </c>
      <c r="H225" s="1039">
        <v>0.31450699999999898</v>
      </c>
      <c r="I225" s="716">
        <v>1.073639</v>
      </c>
      <c r="J225" s="715">
        <v>0.15281900000000001</v>
      </c>
      <c r="K225" s="1039">
        <v>9.3831999999999999E-2</v>
      </c>
      <c r="L225" s="1039">
        <v>9.7239999999999993E-2</v>
      </c>
      <c r="M225" s="716">
        <v>0.28742200000000001</v>
      </c>
      <c r="N225" s="715">
        <v>0.34762900000000002</v>
      </c>
      <c r="O225" s="1039">
        <v>0.38108599999999898</v>
      </c>
      <c r="P225" s="1039">
        <v>0.82442199999999999</v>
      </c>
      <c r="Q225" s="716">
        <v>0.79528299999999996</v>
      </c>
      <c r="R225" s="718">
        <v>0.23197000000000001</v>
      </c>
      <c r="S225" s="1038">
        <v>0.16702500000000001</v>
      </c>
      <c r="T225" s="1038">
        <v>0.14194000000000001</v>
      </c>
      <c r="U225" s="719">
        <v>0.49504399999999998</v>
      </c>
      <c r="V225" s="722">
        <v>8.4999999999999995E-4</v>
      </c>
      <c r="W225" s="1036">
        <v>9.5E-4</v>
      </c>
      <c r="X225" s="1036">
        <v>1E-3</v>
      </c>
      <c r="Y225" s="723">
        <v>1E-3</v>
      </c>
      <c r="Z225" s="722">
        <v>0</v>
      </c>
      <c r="AA225" s="1036">
        <v>0</v>
      </c>
      <c r="AB225" s="1036">
        <v>0</v>
      </c>
      <c r="AC225" s="723">
        <v>0</v>
      </c>
      <c r="AD225" s="722">
        <v>0.12920400000000001</v>
      </c>
      <c r="AE225" s="1036">
        <v>9.2404E-2</v>
      </c>
      <c r="AF225" s="1036">
        <v>7.6623999999999998E-2</v>
      </c>
      <c r="AG225" s="723">
        <v>0.26147100000000001</v>
      </c>
      <c r="AH225" s="736">
        <v>156.076781457919</v>
      </c>
      <c r="AI225" s="1035">
        <v>116.433278967608</v>
      </c>
      <c r="AJ225" s="737">
        <v>106.44436495430099</v>
      </c>
    </row>
    <row r="226" spans="1:36" ht="12.75" customHeight="1" x14ac:dyDescent="0.2">
      <c r="A226" s="1339" t="s">
        <v>634</v>
      </c>
      <c r="B226" s="1340" t="s">
        <v>186</v>
      </c>
      <c r="C226" s="1341" t="s">
        <v>36</v>
      </c>
      <c r="D226" s="1342" t="s">
        <v>1460</v>
      </c>
      <c r="E226" s="1060" t="s">
        <v>1924</v>
      </c>
      <c r="F226" s="715">
        <v>0.73755699999999902</v>
      </c>
      <c r="G226" s="1039">
        <v>0.33335799999999899</v>
      </c>
      <c r="H226" s="1039">
        <v>0.31450699999999998</v>
      </c>
      <c r="I226" s="716">
        <v>1.2078439999999999</v>
      </c>
      <c r="J226" s="715">
        <v>0.18499099999999899</v>
      </c>
      <c r="K226" s="1039">
        <v>0.11244700000000001</v>
      </c>
      <c r="L226" s="1039">
        <v>0.106964</v>
      </c>
      <c r="M226" s="716">
        <v>0.34793299999999899</v>
      </c>
      <c r="N226" s="715">
        <v>0.46081</v>
      </c>
      <c r="O226" s="1039">
        <v>0.50842200000000004</v>
      </c>
      <c r="P226" s="1039">
        <v>0.96575099999999903</v>
      </c>
      <c r="Q226" s="716">
        <v>1.0542130000000001</v>
      </c>
      <c r="R226" s="718">
        <v>0.23197000000000001</v>
      </c>
      <c r="S226" s="1038">
        <v>0.16702499999999901</v>
      </c>
      <c r="T226" s="1038">
        <v>0.14194000000000001</v>
      </c>
      <c r="U226" s="719">
        <v>0.49504399999999998</v>
      </c>
      <c r="V226" s="722">
        <v>8.4999999999999995E-4</v>
      </c>
      <c r="W226" s="1036">
        <v>9.5E-4</v>
      </c>
      <c r="X226" s="1036">
        <v>9.9999999999999894E-4</v>
      </c>
      <c r="Y226" s="723">
        <v>1E-3</v>
      </c>
      <c r="Z226" s="722">
        <v>0</v>
      </c>
      <c r="AA226" s="1036">
        <v>0</v>
      </c>
      <c r="AB226" s="1036">
        <v>0</v>
      </c>
      <c r="AC226" s="723">
        <v>0</v>
      </c>
      <c r="AD226" s="722">
        <v>0.12920400000000001</v>
      </c>
      <c r="AE226" s="1036">
        <v>9.2404E-2</v>
      </c>
      <c r="AF226" s="1036">
        <v>7.6623999999999901E-2</v>
      </c>
      <c r="AG226" s="723">
        <v>0.26147100000000001</v>
      </c>
      <c r="AH226" s="736">
        <v>190.587005984923</v>
      </c>
      <c r="AI226" s="1035">
        <v>139.54739234115499</v>
      </c>
      <c r="AJ226" s="737">
        <v>126.46013543761499</v>
      </c>
    </row>
    <row r="227" spans="1:36" ht="12.75" customHeight="1" x14ac:dyDescent="0.2">
      <c r="A227" s="1339" t="s">
        <v>645</v>
      </c>
      <c r="B227" s="1340" t="s">
        <v>186</v>
      </c>
      <c r="C227" s="1341" t="s">
        <v>36</v>
      </c>
      <c r="D227" s="1342" t="s">
        <v>1454</v>
      </c>
      <c r="E227" s="1060" t="s">
        <v>1924</v>
      </c>
      <c r="F227" s="715">
        <v>0.90145900000000001</v>
      </c>
      <c r="G227" s="1039">
        <v>0.418375</v>
      </c>
      <c r="H227" s="1039">
        <v>0.31450699999999898</v>
      </c>
      <c r="I227" s="716">
        <v>1.47625399999999</v>
      </c>
      <c r="J227" s="715">
        <v>0.22520699999999999</v>
      </c>
      <c r="K227" s="1039">
        <v>0.141126</v>
      </c>
      <c r="L227" s="1039">
        <v>0.116687</v>
      </c>
      <c r="M227" s="716">
        <v>0.423569999999999</v>
      </c>
      <c r="N227" s="715">
        <v>0.57399199999999995</v>
      </c>
      <c r="O227" s="1039">
        <v>0.63575899999999996</v>
      </c>
      <c r="P227" s="1039">
        <v>1.1070799999999901</v>
      </c>
      <c r="Q227" s="716">
        <v>1.3131409999999899</v>
      </c>
      <c r="R227" s="718">
        <v>0.23197000000000001</v>
      </c>
      <c r="S227" s="1038">
        <v>0.16702500000000001</v>
      </c>
      <c r="T227" s="1038">
        <v>0.14193999999999901</v>
      </c>
      <c r="U227" s="719">
        <v>0.49504399999999898</v>
      </c>
      <c r="V227" s="722">
        <v>8.5000000000000104E-4</v>
      </c>
      <c r="W227" s="1036">
        <v>9.5000000000000097E-4</v>
      </c>
      <c r="X227" s="1036">
        <v>1E-3</v>
      </c>
      <c r="Y227" s="723">
        <v>9.9999999999999894E-4</v>
      </c>
      <c r="Z227" s="722">
        <v>0</v>
      </c>
      <c r="AA227" s="1036">
        <v>0</v>
      </c>
      <c r="AB227" s="1036">
        <v>0</v>
      </c>
      <c r="AC227" s="723">
        <v>0</v>
      </c>
      <c r="AD227" s="722">
        <v>0.12920400000000001</v>
      </c>
      <c r="AE227" s="1036">
        <v>9.2404000000000097E-2</v>
      </c>
      <c r="AF227" s="1036">
        <v>7.6623999999999998E-2</v>
      </c>
      <c r="AG227" s="723">
        <v>0.26147099999999901</v>
      </c>
      <c r="AH227" s="736">
        <v>441.822069002185</v>
      </c>
      <c r="AI227" s="1035">
        <v>335.13158181058998</v>
      </c>
      <c r="AJ227" s="737">
        <v>313.08193369655601</v>
      </c>
    </row>
    <row r="228" spans="1:36" ht="12.75" customHeight="1" x14ac:dyDescent="0.2">
      <c r="A228" s="1339" t="s">
        <v>624</v>
      </c>
      <c r="B228" s="1340" t="s">
        <v>186</v>
      </c>
      <c r="C228" s="1341" t="s">
        <v>36</v>
      </c>
      <c r="D228" s="1342" t="s">
        <v>1453</v>
      </c>
      <c r="E228" s="1060" t="s">
        <v>1923</v>
      </c>
      <c r="F228" s="715">
        <v>0.65560600000000002</v>
      </c>
      <c r="G228" s="1039">
        <v>0.34006799999999898</v>
      </c>
      <c r="H228" s="1039">
        <v>0.31450699999999898</v>
      </c>
      <c r="I228" s="716">
        <v>1.073639</v>
      </c>
      <c r="J228" s="715">
        <v>0.15281900000000001</v>
      </c>
      <c r="K228" s="1039">
        <v>9.3831999999999999E-2</v>
      </c>
      <c r="L228" s="1039">
        <v>9.7239999999999993E-2</v>
      </c>
      <c r="M228" s="716">
        <v>0.28742200000000001</v>
      </c>
      <c r="N228" s="715">
        <v>0.34762900000000002</v>
      </c>
      <c r="O228" s="1039">
        <v>0.38108599999999998</v>
      </c>
      <c r="P228" s="1039">
        <v>0.82442199999999999</v>
      </c>
      <c r="Q228" s="716">
        <v>0.79528299999999996</v>
      </c>
      <c r="R228" s="718">
        <v>0.23196999999999901</v>
      </c>
      <c r="S228" s="1038">
        <v>0.16702500000000001</v>
      </c>
      <c r="T228" s="1038">
        <v>0.14194000000000001</v>
      </c>
      <c r="U228" s="719">
        <v>0.49504399999999998</v>
      </c>
      <c r="V228" s="722">
        <v>8.4999999999999898E-4</v>
      </c>
      <c r="W228" s="1036">
        <v>9.5E-4</v>
      </c>
      <c r="X228" s="1036">
        <v>1E-3</v>
      </c>
      <c r="Y228" s="723">
        <v>1E-3</v>
      </c>
      <c r="Z228" s="722">
        <v>0</v>
      </c>
      <c r="AA228" s="1036">
        <v>0</v>
      </c>
      <c r="AB228" s="1036">
        <v>0</v>
      </c>
      <c r="AC228" s="723">
        <v>0</v>
      </c>
      <c r="AD228" s="722">
        <v>0.12920400000000001</v>
      </c>
      <c r="AE228" s="1036">
        <v>9.2404E-2</v>
      </c>
      <c r="AF228" s="1036">
        <v>7.6623999999999998E-2</v>
      </c>
      <c r="AG228" s="723">
        <v>0.26147100000000001</v>
      </c>
      <c r="AH228" s="736">
        <v>125.316728955269</v>
      </c>
      <c r="AI228" s="1035">
        <v>93.486279800631195</v>
      </c>
      <c r="AJ228" s="737">
        <v>85.466009147494006</v>
      </c>
    </row>
    <row r="229" spans="1:36" ht="12.75" customHeight="1" x14ac:dyDescent="0.2">
      <c r="A229" s="1339" t="s">
        <v>635</v>
      </c>
      <c r="B229" s="1340" t="s">
        <v>186</v>
      </c>
      <c r="C229" s="1341" t="s">
        <v>36</v>
      </c>
      <c r="D229" s="1342" t="s">
        <v>1460</v>
      </c>
      <c r="E229" s="1060" t="s">
        <v>1923</v>
      </c>
      <c r="F229" s="715">
        <v>0.73755700000000002</v>
      </c>
      <c r="G229" s="1039">
        <v>0.33335799999999999</v>
      </c>
      <c r="H229" s="1039">
        <v>0.31450699999999998</v>
      </c>
      <c r="I229" s="716">
        <v>1.2078439999999999</v>
      </c>
      <c r="J229" s="715">
        <v>0.18499099999999899</v>
      </c>
      <c r="K229" s="1039">
        <v>0.11244700000000001</v>
      </c>
      <c r="L229" s="1039">
        <v>0.106964</v>
      </c>
      <c r="M229" s="716">
        <v>0.34793299999999999</v>
      </c>
      <c r="N229" s="715">
        <v>0.460809999999999</v>
      </c>
      <c r="O229" s="1039">
        <v>0.50842199999999904</v>
      </c>
      <c r="P229" s="1039">
        <v>0.96575100000000003</v>
      </c>
      <c r="Q229" s="716">
        <v>1.0542130000000001</v>
      </c>
      <c r="R229" s="718">
        <v>0.23196999999999901</v>
      </c>
      <c r="S229" s="1038">
        <v>0.16702499999999901</v>
      </c>
      <c r="T229" s="1038">
        <v>0.14194000000000001</v>
      </c>
      <c r="U229" s="719">
        <v>0.49504399999999998</v>
      </c>
      <c r="V229" s="722">
        <v>8.4999999999999898E-4</v>
      </c>
      <c r="W229" s="1036">
        <v>9.4999999999999902E-4</v>
      </c>
      <c r="X229" s="1036">
        <v>1E-3</v>
      </c>
      <c r="Y229" s="723">
        <v>1E-3</v>
      </c>
      <c r="Z229" s="722">
        <v>0</v>
      </c>
      <c r="AA229" s="1036">
        <v>0</v>
      </c>
      <c r="AB229" s="1036">
        <v>0</v>
      </c>
      <c r="AC229" s="723">
        <v>0</v>
      </c>
      <c r="AD229" s="722">
        <v>0.12920400000000001</v>
      </c>
      <c r="AE229" s="1036">
        <v>9.2404E-2</v>
      </c>
      <c r="AF229" s="1036">
        <v>7.6623999999999998E-2</v>
      </c>
      <c r="AG229" s="723">
        <v>0.26147100000000001</v>
      </c>
      <c r="AH229" s="736">
        <v>185.556151750244</v>
      </c>
      <c r="AI229" s="1035">
        <v>136.44686341193301</v>
      </c>
      <c r="AJ229" s="737">
        <v>123.820401518482</v>
      </c>
    </row>
    <row r="230" spans="1:36" ht="12.75" customHeight="1" x14ac:dyDescent="0.2">
      <c r="A230" s="1339" t="s">
        <v>646</v>
      </c>
      <c r="B230" s="1340" t="s">
        <v>186</v>
      </c>
      <c r="C230" s="1341" t="s">
        <v>36</v>
      </c>
      <c r="D230" s="1342" t="s">
        <v>1454</v>
      </c>
      <c r="E230" s="1060" t="s">
        <v>1923</v>
      </c>
      <c r="F230" s="715">
        <v>0.90145900000000001</v>
      </c>
      <c r="G230" s="1039">
        <v>0.418375</v>
      </c>
      <c r="H230" s="1039">
        <v>0.31450699999999998</v>
      </c>
      <c r="I230" s="716">
        <v>1.476254</v>
      </c>
      <c r="J230" s="715">
        <v>0.22520699999999999</v>
      </c>
      <c r="K230" s="1039">
        <v>0.141126</v>
      </c>
      <c r="L230" s="1039">
        <v>0.116687</v>
      </c>
      <c r="M230" s="716">
        <v>0.423569999999999</v>
      </c>
      <c r="N230" s="715">
        <v>0.57399199999999995</v>
      </c>
      <c r="O230" s="1039">
        <v>0.63575899999999896</v>
      </c>
      <c r="P230" s="1039">
        <v>1.1070800000000001</v>
      </c>
      <c r="Q230" s="716">
        <v>1.3131409999999999</v>
      </c>
      <c r="R230" s="718">
        <v>0.23196999999999901</v>
      </c>
      <c r="S230" s="1038">
        <v>0.16702500000000001</v>
      </c>
      <c r="T230" s="1038">
        <v>0.14194000000000001</v>
      </c>
      <c r="U230" s="719">
        <v>0.49504399999999998</v>
      </c>
      <c r="V230" s="722">
        <v>8.4999999999999898E-4</v>
      </c>
      <c r="W230" s="1036">
        <v>9.4999999999999902E-4</v>
      </c>
      <c r="X230" s="1036">
        <v>1E-3</v>
      </c>
      <c r="Y230" s="723">
        <v>9.9999999999999894E-4</v>
      </c>
      <c r="Z230" s="722">
        <v>0</v>
      </c>
      <c r="AA230" s="1036">
        <v>0</v>
      </c>
      <c r="AB230" s="1036">
        <v>0</v>
      </c>
      <c r="AC230" s="723">
        <v>0</v>
      </c>
      <c r="AD230" s="722">
        <v>0.12920399999999899</v>
      </c>
      <c r="AE230" s="1036">
        <v>9.2403999999999903E-2</v>
      </c>
      <c r="AF230" s="1036">
        <v>7.6623999999999998E-2</v>
      </c>
      <c r="AG230" s="723">
        <v>0.26147099999999901</v>
      </c>
      <c r="AH230" s="736">
        <v>449.77949314397301</v>
      </c>
      <c r="AI230" s="1035">
        <v>343.51976924325402</v>
      </c>
      <c r="AJ230" s="737">
        <v>323.07489530651901</v>
      </c>
    </row>
    <row r="231" spans="1:36" ht="12.75" customHeight="1" x14ac:dyDescent="0.2">
      <c r="A231" s="1339" t="s">
        <v>625</v>
      </c>
      <c r="B231" s="1340" t="s">
        <v>186</v>
      </c>
      <c r="C231" s="1341" t="s">
        <v>36</v>
      </c>
      <c r="D231" s="1342" t="s">
        <v>1453</v>
      </c>
      <c r="E231" s="1060" t="s">
        <v>1922</v>
      </c>
      <c r="F231" s="513"/>
      <c r="I231" s="579"/>
      <c r="J231" s="513"/>
      <c r="M231" s="579"/>
      <c r="N231" s="513"/>
      <c r="Q231" s="579"/>
      <c r="R231" s="513"/>
      <c r="U231" s="579"/>
      <c r="V231" s="513"/>
      <c r="Y231" s="579"/>
      <c r="Z231" s="513"/>
      <c r="AC231" s="706"/>
      <c r="AD231" s="513"/>
      <c r="AG231" s="579"/>
      <c r="AH231" s="513"/>
      <c r="AJ231" s="579"/>
    </row>
    <row r="232" spans="1:36" ht="12.75" customHeight="1" x14ac:dyDescent="0.2">
      <c r="A232" s="1339" t="s">
        <v>636</v>
      </c>
      <c r="B232" s="1340" t="s">
        <v>186</v>
      </c>
      <c r="C232" s="1341" t="s">
        <v>36</v>
      </c>
      <c r="D232" s="1342" t="s">
        <v>1460</v>
      </c>
      <c r="E232" s="1060" t="s">
        <v>1922</v>
      </c>
      <c r="F232" s="715">
        <v>0.73755699999999902</v>
      </c>
      <c r="G232" s="1039">
        <v>0.33335799999999899</v>
      </c>
      <c r="H232" s="1039">
        <v>0.31450699999999898</v>
      </c>
      <c r="I232" s="716">
        <v>1.2078439999999999</v>
      </c>
      <c r="J232" s="715">
        <v>0.18499099999999999</v>
      </c>
      <c r="K232" s="1039">
        <v>0.11244699999999901</v>
      </c>
      <c r="L232" s="1039">
        <v>0.106964</v>
      </c>
      <c r="M232" s="716">
        <v>0.34793299999999999</v>
      </c>
      <c r="N232" s="715">
        <v>0.46081</v>
      </c>
      <c r="O232" s="1039">
        <v>0.50842200000000004</v>
      </c>
      <c r="P232" s="1039">
        <v>0.96575100000000003</v>
      </c>
      <c r="Q232" s="716">
        <v>1.0542130000000001</v>
      </c>
      <c r="R232" s="718">
        <v>0.23197000000000001</v>
      </c>
      <c r="S232" s="1038">
        <v>0.16702499999999901</v>
      </c>
      <c r="T232" s="1038">
        <v>0.14194000000000001</v>
      </c>
      <c r="U232" s="719">
        <v>0.49504399999999998</v>
      </c>
      <c r="V232" s="722">
        <v>8.4999999999999898E-4</v>
      </c>
      <c r="W232" s="1036">
        <v>9.5E-4</v>
      </c>
      <c r="X232" s="1036">
        <v>1E-3</v>
      </c>
      <c r="Y232" s="723">
        <v>1E-3</v>
      </c>
      <c r="Z232" s="722">
        <v>0</v>
      </c>
      <c r="AA232" s="1036">
        <v>0</v>
      </c>
      <c r="AB232" s="1036">
        <v>0</v>
      </c>
      <c r="AC232" s="723">
        <v>0</v>
      </c>
      <c r="AD232" s="722">
        <v>0.12920400000000001</v>
      </c>
      <c r="AE232" s="1036">
        <v>9.2404E-2</v>
      </c>
      <c r="AF232" s="1036">
        <v>7.6623999999999998E-2</v>
      </c>
      <c r="AG232" s="723">
        <v>0.26147100000000001</v>
      </c>
      <c r="AH232" s="736">
        <v>188.05348746131199</v>
      </c>
      <c r="AI232" s="1035">
        <v>139.71021645534199</v>
      </c>
      <c r="AJ232" s="737">
        <v>127.404685311856</v>
      </c>
    </row>
    <row r="233" spans="1:36" ht="12.75" customHeight="1" x14ac:dyDescent="0.2">
      <c r="A233" s="1339" t="s">
        <v>647</v>
      </c>
      <c r="B233" s="1340" t="s">
        <v>186</v>
      </c>
      <c r="C233" s="1341" t="s">
        <v>36</v>
      </c>
      <c r="D233" s="1342" t="s">
        <v>1454</v>
      </c>
      <c r="E233" s="1060" t="s">
        <v>1922</v>
      </c>
      <c r="F233" s="715">
        <v>0.90145900000000001</v>
      </c>
      <c r="G233" s="1039">
        <v>0.418375</v>
      </c>
      <c r="H233" s="1039">
        <v>0.31450699999999898</v>
      </c>
      <c r="I233" s="716">
        <v>1.476254</v>
      </c>
      <c r="J233" s="715">
        <v>0.22520699999999999</v>
      </c>
      <c r="K233" s="1039">
        <v>0.141126</v>
      </c>
      <c r="L233" s="1039">
        <v>0.116687</v>
      </c>
      <c r="M233" s="716">
        <v>0.42357</v>
      </c>
      <c r="N233" s="715">
        <v>0.57399200000000095</v>
      </c>
      <c r="O233" s="1039">
        <v>0.63575900000000096</v>
      </c>
      <c r="P233" s="1039">
        <v>1.1070799999999901</v>
      </c>
      <c r="Q233" s="716">
        <v>1.3131409999999999</v>
      </c>
      <c r="R233" s="718">
        <v>0.23197000000000001</v>
      </c>
      <c r="S233" s="1038">
        <v>0.16702500000000001</v>
      </c>
      <c r="T233" s="1038">
        <v>0.14194000000000001</v>
      </c>
      <c r="U233" s="719">
        <v>0.49504399999999998</v>
      </c>
      <c r="V233" s="722">
        <v>8.4999999999999898E-4</v>
      </c>
      <c r="W233" s="1036">
        <v>9.5E-4</v>
      </c>
      <c r="X233" s="1036">
        <v>1E-3</v>
      </c>
      <c r="Y233" s="723">
        <v>1E-3</v>
      </c>
      <c r="Z233" s="722">
        <v>0</v>
      </c>
      <c r="AA233" s="1036">
        <v>0</v>
      </c>
      <c r="AB233" s="1036">
        <v>0</v>
      </c>
      <c r="AC233" s="723">
        <v>0</v>
      </c>
      <c r="AD233" s="722">
        <v>0.12920400000000001</v>
      </c>
      <c r="AE233" s="1036">
        <v>9.2404E-2</v>
      </c>
      <c r="AF233" s="1036">
        <v>7.6623999999999998E-2</v>
      </c>
      <c r="AG233" s="723">
        <v>0.26147100000000001</v>
      </c>
      <c r="AH233" s="736">
        <v>442.75045565075101</v>
      </c>
      <c r="AI233" s="1035">
        <v>323.06602508235198</v>
      </c>
      <c r="AJ233" s="737">
        <v>291.40609669850198</v>
      </c>
    </row>
    <row r="234" spans="1:36" ht="12.75" customHeight="1" x14ac:dyDescent="0.2">
      <c r="A234" s="1339" t="s">
        <v>626</v>
      </c>
      <c r="B234" s="1340" t="s">
        <v>186</v>
      </c>
      <c r="C234" s="1341" t="s">
        <v>36</v>
      </c>
      <c r="D234" s="1342" t="s">
        <v>1453</v>
      </c>
      <c r="E234" s="1060" t="s">
        <v>1931</v>
      </c>
      <c r="F234" s="715">
        <v>0.65560600000000002</v>
      </c>
      <c r="G234" s="1039">
        <v>0.34006799999999998</v>
      </c>
      <c r="H234" s="1039">
        <v>0.31450699999999998</v>
      </c>
      <c r="I234" s="716">
        <v>1.073639</v>
      </c>
      <c r="J234" s="715">
        <v>0.15281900000000001</v>
      </c>
      <c r="K234" s="1039">
        <v>9.3831999999999999E-2</v>
      </c>
      <c r="L234" s="1039">
        <v>9.7239999999999993E-2</v>
      </c>
      <c r="M234" s="716">
        <v>0.28742200000000001</v>
      </c>
      <c r="N234" s="715">
        <v>0.34762900000000002</v>
      </c>
      <c r="O234" s="1039">
        <v>0.38108599999999998</v>
      </c>
      <c r="P234" s="1039">
        <v>0.82442199999999899</v>
      </c>
      <c r="Q234" s="716">
        <v>0.79528299999999996</v>
      </c>
      <c r="R234" s="718">
        <v>0.23197000000000001</v>
      </c>
      <c r="S234" s="1038">
        <v>0.16702500000000001</v>
      </c>
      <c r="T234" s="1038">
        <v>0.14194000000000001</v>
      </c>
      <c r="U234" s="719">
        <v>0.49504399999999898</v>
      </c>
      <c r="V234" s="722">
        <v>8.4999999999999995E-4</v>
      </c>
      <c r="W234" s="1036">
        <v>9.5E-4</v>
      </c>
      <c r="X234" s="1036">
        <v>1E-3</v>
      </c>
      <c r="Y234" s="723">
        <v>1E-3</v>
      </c>
      <c r="Z234" s="722">
        <v>0</v>
      </c>
      <c r="AA234" s="1036">
        <v>0</v>
      </c>
      <c r="AB234" s="1036">
        <v>0</v>
      </c>
      <c r="AC234" s="723">
        <v>0</v>
      </c>
      <c r="AD234" s="722">
        <v>0.12920400000000001</v>
      </c>
      <c r="AE234" s="1036">
        <v>9.2404E-2</v>
      </c>
      <c r="AF234" s="1036">
        <v>7.6623999999999901E-2</v>
      </c>
      <c r="AG234" s="723">
        <v>0.26147100000000001</v>
      </c>
      <c r="AH234" s="736">
        <v>147.44310147608601</v>
      </c>
      <c r="AI234" s="1035">
        <v>109.96645799395201</v>
      </c>
      <c r="AJ234" s="737">
        <v>100.52406773182101</v>
      </c>
    </row>
    <row r="235" spans="1:36" ht="12.75" customHeight="1" x14ac:dyDescent="0.2">
      <c r="A235" s="1339" t="s">
        <v>637</v>
      </c>
      <c r="B235" s="1340" t="s">
        <v>186</v>
      </c>
      <c r="C235" s="1341" t="s">
        <v>36</v>
      </c>
      <c r="D235" s="1342" t="s">
        <v>1460</v>
      </c>
      <c r="E235" s="1060" t="s">
        <v>1921</v>
      </c>
      <c r="F235" s="715">
        <v>0.73755699999999902</v>
      </c>
      <c r="G235" s="1039">
        <v>0.33335799999999999</v>
      </c>
      <c r="H235" s="1039">
        <v>0.31450699999999898</v>
      </c>
      <c r="I235" s="716">
        <v>1.2078439999999899</v>
      </c>
      <c r="J235" s="715">
        <v>0.18499099999999899</v>
      </c>
      <c r="K235" s="1039">
        <v>0.11244700000000001</v>
      </c>
      <c r="L235" s="1039">
        <v>0.106963999999999</v>
      </c>
      <c r="M235" s="716">
        <v>0.34793299999999999</v>
      </c>
      <c r="N235" s="715">
        <v>0.46081</v>
      </c>
      <c r="O235" s="1039">
        <v>0.50842200000000004</v>
      </c>
      <c r="P235" s="1039">
        <v>0.96575099999999903</v>
      </c>
      <c r="Q235" s="716">
        <v>1.0542130000000001</v>
      </c>
      <c r="R235" s="718">
        <v>0.23197000000000001</v>
      </c>
      <c r="S235" s="1038">
        <v>0.16702500000000001</v>
      </c>
      <c r="T235" s="1038">
        <v>0.14193999999999901</v>
      </c>
      <c r="U235" s="719">
        <v>0.49504399999999998</v>
      </c>
      <c r="V235" s="722">
        <v>8.4999999999999898E-4</v>
      </c>
      <c r="W235" s="1036">
        <v>9.5E-4</v>
      </c>
      <c r="X235" s="1036">
        <v>9.9999999999999894E-4</v>
      </c>
      <c r="Y235" s="723">
        <v>1E-3</v>
      </c>
      <c r="Z235" s="722">
        <v>0</v>
      </c>
      <c r="AA235" s="1036">
        <v>0</v>
      </c>
      <c r="AB235" s="1036">
        <v>0</v>
      </c>
      <c r="AC235" s="723">
        <v>0</v>
      </c>
      <c r="AD235" s="722">
        <v>0.12920400000000001</v>
      </c>
      <c r="AE235" s="1036">
        <v>9.2404E-2</v>
      </c>
      <c r="AF235" s="1036">
        <v>7.6623999999999998E-2</v>
      </c>
      <c r="AG235" s="723">
        <v>0.26147099999999901</v>
      </c>
      <c r="AH235" s="736">
        <v>183.46981148799901</v>
      </c>
      <c r="AI235" s="1035">
        <v>135.59945966924701</v>
      </c>
      <c r="AJ235" s="737">
        <v>123.93751995856</v>
      </c>
    </row>
    <row r="236" spans="1:36" ht="12.75" customHeight="1" x14ac:dyDescent="0.2">
      <c r="A236" s="1339" t="s">
        <v>648</v>
      </c>
      <c r="B236" s="1340" t="s">
        <v>186</v>
      </c>
      <c r="C236" s="1341" t="s">
        <v>36</v>
      </c>
      <c r="D236" s="1342" t="s">
        <v>1454</v>
      </c>
      <c r="E236" s="1060" t="s">
        <v>1921</v>
      </c>
      <c r="F236" s="715">
        <v>0.90145900000000101</v>
      </c>
      <c r="G236" s="1039">
        <v>0.418375</v>
      </c>
      <c r="H236" s="1039">
        <v>0.31450699999999898</v>
      </c>
      <c r="I236" s="716">
        <v>1.47625399999999</v>
      </c>
      <c r="J236" s="715">
        <v>0.22520699999999999</v>
      </c>
      <c r="K236" s="1039">
        <v>0.141125999999999</v>
      </c>
      <c r="L236" s="1039">
        <v>0.116686999999999</v>
      </c>
      <c r="M236" s="716">
        <v>0.423569999999999</v>
      </c>
      <c r="N236" s="715">
        <v>0.57399199999999895</v>
      </c>
      <c r="O236" s="1039">
        <v>0.63575900000000096</v>
      </c>
      <c r="P236" s="1039">
        <v>1.1070800000000001</v>
      </c>
      <c r="Q236" s="716">
        <v>1.3131409999999899</v>
      </c>
      <c r="R236" s="718">
        <v>0.23196999999999901</v>
      </c>
      <c r="S236" s="1038">
        <v>0.16702500000000001</v>
      </c>
      <c r="T236" s="1038">
        <v>0.14193999999999901</v>
      </c>
      <c r="U236" s="719">
        <v>0.49504399999999898</v>
      </c>
      <c r="V236" s="722">
        <v>8.4999999999999995E-4</v>
      </c>
      <c r="W236" s="1036">
        <v>9.5E-4</v>
      </c>
      <c r="X236" s="1036">
        <v>9.9999999999999894E-4</v>
      </c>
      <c r="Y236" s="723">
        <v>9.9999999999999894E-4</v>
      </c>
      <c r="Z236" s="722">
        <v>0</v>
      </c>
      <c r="AA236" s="1036">
        <v>0</v>
      </c>
      <c r="AB236" s="1036">
        <v>0</v>
      </c>
      <c r="AC236" s="723">
        <v>0</v>
      </c>
      <c r="AD236" s="722">
        <v>0.12920399999999899</v>
      </c>
      <c r="AE236" s="1036">
        <v>9.2403999999999806E-2</v>
      </c>
      <c r="AF236" s="1036">
        <v>7.6623999999999901E-2</v>
      </c>
      <c r="AG236" s="723">
        <v>0.26147100000000001</v>
      </c>
      <c r="AH236" s="736">
        <v>419.15772718716102</v>
      </c>
      <c r="AI236" s="1035">
        <v>307.69470271714698</v>
      </c>
      <c r="AJ236" s="737">
        <v>279.781638747503</v>
      </c>
    </row>
    <row r="237" spans="1:36" ht="12.75" customHeight="1" x14ac:dyDescent="0.2">
      <c r="A237" s="1339" t="s">
        <v>627</v>
      </c>
      <c r="B237" s="1340" t="s">
        <v>186</v>
      </c>
      <c r="C237" s="1341" t="s">
        <v>36</v>
      </c>
      <c r="D237" s="1342" t="s">
        <v>1453</v>
      </c>
      <c r="E237" s="1060" t="s">
        <v>1920</v>
      </c>
      <c r="F237" s="513"/>
      <c r="I237" s="579"/>
      <c r="J237" s="513"/>
      <c r="M237" s="579"/>
      <c r="N237" s="513"/>
      <c r="Q237" s="579"/>
      <c r="R237" s="513"/>
      <c r="U237" s="579"/>
      <c r="V237" s="513"/>
      <c r="Y237" s="579"/>
      <c r="Z237" s="513"/>
      <c r="AC237" s="706"/>
      <c r="AD237" s="513"/>
      <c r="AG237" s="579"/>
      <c r="AH237" s="513"/>
      <c r="AJ237" s="579"/>
    </row>
    <row r="238" spans="1:36" ht="12.75" customHeight="1" x14ac:dyDescent="0.2">
      <c r="A238" s="1339" t="s">
        <v>638</v>
      </c>
      <c r="B238" s="1340" t="s">
        <v>186</v>
      </c>
      <c r="C238" s="1341" t="s">
        <v>36</v>
      </c>
      <c r="D238" s="1342" t="s">
        <v>1460</v>
      </c>
      <c r="E238" s="1060" t="s">
        <v>1920</v>
      </c>
      <c r="F238" s="715">
        <v>0.73755700000000002</v>
      </c>
      <c r="G238" s="1039">
        <v>0.33335799999999999</v>
      </c>
      <c r="H238" s="1039">
        <v>0.31450699999999898</v>
      </c>
      <c r="I238" s="716">
        <v>1.2078439999999899</v>
      </c>
      <c r="J238" s="715">
        <v>0.18499099999999999</v>
      </c>
      <c r="K238" s="1039">
        <v>0.11244700000000001</v>
      </c>
      <c r="L238" s="1039">
        <v>0.106963999999999</v>
      </c>
      <c r="M238" s="716">
        <v>0.34793299999999899</v>
      </c>
      <c r="N238" s="715">
        <v>0.46081</v>
      </c>
      <c r="O238" s="1039">
        <v>0.50842200000000004</v>
      </c>
      <c r="P238" s="1039">
        <v>0.96575100000000003</v>
      </c>
      <c r="Q238" s="716">
        <v>1.0542130000000001</v>
      </c>
      <c r="R238" s="718">
        <v>0.23197000000000001</v>
      </c>
      <c r="S238" s="1038">
        <v>0.16702500000000001</v>
      </c>
      <c r="T238" s="1038">
        <v>0.14194000000000001</v>
      </c>
      <c r="U238" s="719">
        <v>0.49504399999999898</v>
      </c>
      <c r="V238" s="722">
        <v>8.4999999999999995E-4</v>
      </c>
      <c r="W238" s="1036">
        <v>9.5E-4</v>
      </c>
      <c r="X238" s="1036">
        <v>9.9999999999999894E-4</v>
      </c>
      <c r="Y238" s="723">
        <v>1E-3</v>
      </c>
      <c r="Z238" s="722">
        <v>0</v>
      </c>
      <c r="AA238" s="1036">
        <v>0</v>
      </c>
      <c r="AB238" s="1036">
        <v>0</v>
      </c>
      <c r="AC238" s="723">
        <v>0</v>
      </c>
      <c r="AD238" s="722">
        <v>0.12920400000000001</v>
      </c>
      <c r="AE238" s="1036">
        <v>9.2404E-2</v>
      </c>
      <c r="AF238" s="1036">
        <v>7.6623999999999998E-2</v>
      </c>
      <c r="AG238" s="723">
        <v>0.26147100000000001</v>
      </c>
      <c r="AH238" s="736">
        <v>195.96918800374101</v>
      </c>
      <c r="AI238" s="1035">
        <v>145.794005480642</v>
      </c>
      <c r="AJ238" s="737">
        <v>133.100346880627</v>
      </c>
    </row>
    <row r="239" spans="1:36" ht="12.75" customHeight="1" x14ac:dyDescent="0.2">
      <c r="A239" s="1339" t="s">
        <v>649</v>
      </c>
      <c r="B239" s="1340" t="s">
        <v>186</v>
      </c>
      <c r="C239" s="1341" t="s">
        <v>36</v>
      </c>
      <c r="D239" s="1342" t="s">
        <v>1454</v>
      </c>
      <c r="E239" s="1060" t="s">
        <v>1920</v>
      </c>
      <c r="F239" s="715">
        <v>0.90145899999999801</v>
      </c>
      <c r="G239" s="1039">
        <v>0.418374999999999</v>
      </c>
      <c r="H239" s="1039">
        <v>0.31450699999999898</v>
      </c>
      <c r="I239" s="716">
        <v>1.47625399999999</v>
      </c>
      <c r="J239" s="715">
        <v>0.22520699999999999</v>
      </c>
      <c r="K239" s="1039">
        <v>0.141125999999999</v>
      </c>
      <c r="L239" s="1039">
        <v>0.116687</v>
      </c>
      <c r="M239" s="716">
        <v>0.423569999999999</v>
      </c>
      <c r="N239" s="715">
        <v>0.57399199999999995</v>
      </c>
      <c r="O239" s="1039">
        <v>0.63575899999999697</v>
      </c>
      <c r="P239" s="1039">
        <v>1.1070799999999901</v>
      </c>
      <c r="Q239" s="716">
        <v>1.3131409999999899</v>
      </c>
      <c r="R239" s="718">
        <v>0.23197000000000001</v>
      </c>
      <c r="S239" s="1038">
        <v>0.16702499999999901</v>
      </c>
      <c r="T239" s="1038">
        <v>0.14194000000000001</v>
      </c>
      <c r="U239" s="719">
        <v>0.49504399999999898</v>
      </c>
      <c r="V239" s="722">
        <v>8.4999999999999898E-4</v>
      </c>
      <c r="W239" s="1036">
        <v>9.4999999999999902E-4</v>
      </c>
      <c r="X239" s="1036">
        <v>9.9999999999999894E-4</v>
      </c>
      <c r="Y239" s="723">
        <v>9.9999999999999894E-4</v>
      </c>
      <c r="Z239" s="722">
        <v>0</v>
      </c>
      <c r="AA239" s="1036">
        <v>0</v>
      </c>
      <c r="AB239" s="1036">
        <v>0</v>
      </c>
      <c r="AC239" s="723">
        <v>0</v>
      </c>
      <c r="AD239" s="722">
        <v>0.12920399999999899</v>
      </c>
      <c r="AE239" s="1036">
        <v>9.2403999999999806E-2</v>
      </c>
      <c r="AF239" s="1036">
        <v>7.6623999999999998E-2</v>
      </c>
      <c r="AG239" s="723">
        <v>0.26147099999999901</v>
      </c>
      <c r="AH239" s="736">
        <v>423.50973847576103</v>
      </c>
      <c r="AI239" s="1035">
        <v>312.17491273985797</v>
      </c>
      <c r="AJ239" s="737">
        <v>284.65691602452802</v>
      </c>
    </row>
    <row r="240" spans="1:36" ht="12.75" customHeight="1" x14ac:dyDescent="0.2">
      <c r="A240" s="1339" t="s">
        <v>1693</v>
      </c>
      <c r="B240" s="1340" t="s">
        <v>186</v>
      </c>
      <c r="C240" s="1341" t="s">
        <v>36</v>
      </c>
      <c r="D240" s="1342" t="s">
        <v>1719</v>
      </c>
      <c r="E240" s="1060" t="s">
        <v>103</v>
      </c>
      <c r="F240" s="715">
        <v>0.36409799999999298</v>
      </c>
      <c r="G240" s="1039">
        <v>0.213952</v>
      </c>
      <c r="H240" s="1039">
        <v>0.160526</v>
      </c>
      <c r="I240" s="716">
        <v>0.82156099999999399</v>
      </c>
      <c r="J240" s="715">
        <v>1.0791999999999901E-2</v>
      </c>
      <c r="K240" s="1039">
        <v>9.6599999999999898E-3</v>
      </c>
      <c r="L240" s="1039">
        <v>1.2092E-2</v>
      </c>
      <c r="M240" s="716">
        <v>4.19469999999997E-2</v>
      </c>
      <c r="N240" s="715">
        <v>1.89389999999998E-2</v>
      </c>
      <c r="O240" s="1039">
        <v>3.6345999999999497E-2</v>
      </c>
      <c r="P240" s="1039">
        <v>5.6383000000000003E-2</v>
      </c>
      <c r="Q240" s="716">
        <v>0.61948999999999499</v>
      </c>
      <c r="R240" s="718">
        <v>4.2499999999999602E-4</v>
      </c>
      <c r="S240" s="1038">
        <v>1.47499999999999E-3</v>
      </c>
      <c r="T240" s="1038">
        <v>1.4999999999999901E-3</v>
      </c>
      <c r="U240" s="719">
        <v>4.99999999999996E-4</v>
      </c>
      <c r="V240" s="722">
        <v>2.1878000000000002E-2</v>
      </c>
      <c r="W240" s="1036">
        <v>1.68219999999999E-2</v>
      </c>
      <c r="X240" s="1036">
        <v>1.5706999999999999E-2</v>
      </c>
      <c r="Y240" s="723">
        <v>2.8399999999999698E-4</v>
      </c>
      <c r="Z240" s="722">
        <v>3.0000000000000301E-2</v>
      </c>
      <c r="AA240" s="1036">
        <v>1.5953999999999899E-2</v>
      </c>
      <c r="AB240" s="1036">
        <v>1.8461000000000099E-2</v>
      </c>
      <c r="AC240" s="723">
        <v>3.39699999999993E-3</v>
      </c>
      <c r="AD240" s="722">
        <v>4.2499999999999602E-4</v>
      </c>
      <c r="AE240" s="1036">
        <v>4.7499999999999301E-4</v>
      </c>
      <c r="AF240" s="1036">
        <v>5.0000000000000402E-4</v>
      </c>
      <c r="AG240" s="723">
        <v>4.99999999999996E-4</v>
      </c>
      <c r="AH240" s="736">
        <v>240.62257049623699</v>
      </c>
      <c r="AI240" s="1035">
        <v>178.56781329653001</v>
      </c>
      <c r="AJ240" s="737">
        <v>164.679775960445</v>
      </c>
    </row>
    <row r="241" spans="1:36" ht="12.75" customHeight="1" x14ac:dyDescent="0.2">
      <c r="A241" s="1339" t="s">
        <v>662</v>
      </c>
      <c r="B241" s="1340" t="s">
        <v>186</v>
      </c>
      <c r="C241" s="1341" t="s">
        <v>36</v>
      </c>
      <c r="D241" s="1342" t="s">
        <v>663</v>
      </c>
      <c r="E241" s="1060" t="s">
        <v>1913</v>
      </c>
      <c r="F241" s="715">
        <v>3.4122006017988302E-2</v>
      </c>
      <c r="G241" s="1039">
        <v>1.6789627811897901E-2</v>
      </c>
      <c r="H241" s="1039">
        <v>3.5620128127208203E-2</v>
      </c>
      <c r="I241" s="716">
        <v>0.82156099999999199</v>
      </c>
      <c r="J241" s="715">
        <v>0.122708000000001</v>
      </c>
      <c r="K241" s="1039">
        <v>7.2903000000000995E-2</v>
      </c>
      <c r="L241" s="1039">
        <v>0.10200000000000101</v>
      </c>
      <c r="M241" s="716">
        <v>4.1946999999999401E-2</v>
      </c>
      <c r="N241" s="715">
        <v>0.36964013493322201</v>
      </c>
      <c r="O241" s="1039">
        <v>0.34839324618171202</v>
      </c>
      <c r="P241" s="1039">
        <v>0.36768629329916602</v>
      </c>
      <c r="Q241" s="716">
        <v>0.61948999999999599</v>
      </c>
      <c r="R241" s="718">
        <v>4.2499999999999401E-4</v>
      </c>
      <c r="S241" s="1038">
        <v>1.4750000000000401E-3</v>
      </c>
      <c r="T241" s="1038">
        <v>1.5000000000000399E-3</v>
      </c>
      <c r="U241" s="719">
        <v>5.0000000000000099E-4</v>
      </c>
      <c r="V241" s="722">
        <v>5.5699999999999099E-4</v>
      </c>
      <c r="W241" s="1036">
        <v>3.86000000000007E-4</v>
      </c>
      <c r="X241" s="1036">
        <v>1.346E-3</v>
      </c>
      <c r="Y241" s="723">
        <v>2.8400000000000202E-4</v>
      </c>
      <c r="Z241" s="722">
        <v>1.07409999999997E-2</v>
      </c>
      <c r="AA241" s="1036">
        <v>3.8300000000000699E-3</v>
      </c>
      <c r="AB241" s="1036">
        <v>4.0000000000000998E-3</v>
      </c>
      <c r="AC241" s="723">
        <v>3.3970000000001E-3</v>
      </c>
      <c r="AD241" s="722">
        <v>4.2499999999999401E-4</v>
      </c>
      <c r="AE241" s="1036">
        <v>4.7500000000001198E-4</v>
      </c>
      <c r="AF241" s="1036">
        <v>5.0000000000001302E-4</v>
      </c>
      <c r="AG241" s="723">
        <v>5.0000000000000099E-4</v>
      </c>
      <c r="AH241" s="736">
        <v>224.66792403965101</v>
      </c>
      <c r="AI241" s="1035">
        <v>169.87222291790701</v>
      </c>
      <c r="AJ241" s="737">
        <v>157.596558245578</v>
      </c>
    </row>
    <row r="242" spans="1:36" ht="12.75" customHeight="1" x14ac:dyDescent="0.2">
      <c r="A242" s="1339" t="s">
        <v>979</v>
      </c>
      <c r="B242" s="1340" t="s">
        <v>186</v>
      </c>
      <c r="C242" s="1341" t="s">
        <v>36</v>
      </c>
      <c r="D242" s="1342" t="s">
        <v>1463</v>
      </c>
      <c r="E242" s="1060" t="s">
        <v>1851</v>
      </c>
      <c r="F242" s="715">
        <v>0.377299531537167</v>
      </c>
      <c r="G242" s="1039">
        <v>0.22481675182077601</v>
      </c>
      <c r="H242" s="1039">
        <v>0.17010329323887899</v>
      </c>
      <c r="I242" s="716">
        <v>0.82156099999999399</v>
      </c>
      <c r="J242" s="715">
        <v>1.0792E-2</v>
      </c>
      <c r="K242" s="1039">
        <v>9.6600000000000696E-3</v>
      </c>
      <c r="L242" s="1039">
        <v>1.2092E-2</v>
      </c>
      <c r="M242" s="716">
        <v>4.1946999999999797E-2</v>
      </c>
      <c r="N242" s="715">
        <v>1.8831571021388601E-2</v>
      </c>
      <c r="O242" s="1039">
        <v>1.0378084464453799E-2</v>
      </c>
      <c r="P242" s="1039">
        <v>1.9390401069264498E-2</v>
      </c>
      <c r="Q242" s="716">
        <v>0.61948999999999399</v>
      </c>
      <c r="R242" s="718">
        <v>4.2500000000000301E-4</v>
      </c>
      <c r="S242" s="1038">
        <v>1.475E-3</v>
      </c>
      <c r="T242" s="1038">
        <v>1.5E-3</v>
      </c>
      <c r="U242" s="719">
        <v>4.99999999999996E-4</v>
      </c>
      <c r="V242" s="722">
        <v>2.1490000000000098E-3</v>
      </c>
      <c r="W242" s="1036">
        <v>1.67000000000001E-3</v>
      </c>
      <c r="X242" s="1036">
        <v>1.5709999999999899E-3</v>
      </c>
      <c r="Y242" s="723">
        <v>2.8399999999999801E-4</v>
      </c>
      <c r="Z242" s="722">
        <v>3.00000000000002E-2</v>
      </c>
      <c r="AA242" s="1036">
        <v>1.5953999999999999E-2</v>
      </c>
      <c r="AB242" s="1036">
        <v>1.8460999999999901E-2</v>
      </c>
      <c r="AC242" s="723">
        <v>3.3969999999999799E-3</v>
      </c>
      <c r="AD242" s="722">
        <v>4.2500000000000301E-4</v>
      </c>
      <c r="AE242" s="1036">
        <v>4.75000000000002E-4</v>
      </c>
      <c r="AF242" s="1036">
        <v>4.9999999999999903E-4</v>
      </c>
      <c r="AG242" s="723">
        <v>4.99999999999996E-4</v>
      </c>
      <c r="AH242" s="736">
        <v>252.618829570733</v>
      </c>
      <c r="AI242" s="1035">
        <v>182.28278117920601</v>
      </c>
      <c r="AJ242" s="737">
        <v>166.87920928871799</v>
      </c>
    </row>
    <row r="243" spans="1:36" ht="12.75" customHeight="1" x14ac:dyDescent="0.2">
      <c r="A243" s="1339" t="s">
        <v>650</v>
      </c>
      <c r="B243" s="1340" t="s">
        <v>186</v>
      </c>
      <c r="C243" s="1341" t="s">
        <v>36</v>
      </c>
      <c r="D243" s="1342" t="s">
        <v>603</v>
      </c>
      <c r="E243" s="1060" t="s">
        <v>1919</v>
      </c>
      <c r="F243" s="715">
        <v>0.78417199999999998</v>
      </c>
      <c r="G243" s="1039">
        <v>0.24599199999999999</v>
      </c>
      <c r="H243" s="1039">
        <v>0.160249</v>
      </c>
      <c r="I243" s="716">
        <v>3.2999999999999901</v>
      </c>
      <c r="J243" s="715">
        <v>0.13422799999999899</v>
      </c>
      <c r="K243" s="1039">
        <v>5.8339000000000203E-2</v>
      </c>
      <c r="L243" s="1039">
        <v>4.1482999999999999E-2</v>
      </c>
      <c r="M243" s="716">
        <v>0.64000000000000101</v>
      </c>
      <c r="N243" s="715">
        <v>1.15800999999999</v>
      </c>
      <c r="O243" s="1039">
        <v>0.48696600000000101</v>
      </c>
      <c r="P243" s="1039">
        <v>0.59679400000000105</v>
      </c>
      <c r="Q243" s="716">
        <v>0</v>
      </c>
      <c r="R243" s="718">
        <v>0.14457099999999901</v>
      </c>
      <c r="S243" s="1038">
        <v>7.05240000000001E-2</v>
      </c>
      <c r="T243" s="1038">
        <v>7.7714000000000005E-2</v>
      </c>
      <c r="U243" s="719">
        <v>0.61099999999999999</v>
      </c>
      <c r="V243" s="722">
        <v>8.4999999999999898E-4</v>
      </c>
      <c r="W243" s="1036">
        <v>9.5000000000000195E-4</v>
      </c>
      <c r="X243" s="1036">
        <v>1E-3</v>
      </c>
      <c r="Y243" s="723">
        <v>1E-3</v>
      </c>
      <c r="Z243" s="722">
        <v>1.6999999999999899E-3</v>
      </c>
      <c r="AA243" s="1036">
        <v>3.8999999999999998E-3</v>
      </c>
      <c r="AB243" s="1036">
        <v>4.0000000000000001E-3</v>
      </c>
      <c r="AC243" s="723">
        <v>2E-3</v>
      </c>
      <c r="AD243" s="722">
        <v>0.12573799999999999</v>
      </c>
      <c r="AE243" s="1036">
        <v>5.7546000000000097E-2</v>
      </c>
      <c r="AF243" s="1036">
        <v>5.3985999999999999E-2</v>
      </c>
      <c r="AG243" s="723">
        <v>0.26411299999999899</v>
      </c>
      <c r="AH243" s="736">
        <v>409.550815510147</v>
      </c>
      <c r="AI243" s="1035">
        <v>301.52793558736801</v>
      </c>
      <c r="AJ243" s="737">
        <v>275.38698659589301</v>
      </c>
    </row>
    <row r="244" spans="1:36" ht="12.75" customHeight="1" x14ac:dyDescent="0.2">
      <c r="A244" s="1339" t="s">
        <v>651</v>
      </c>
      <c r="B244" s="1340" t="s">
        <v>186</v>
      </c>
      <c r="C244" s="1341" t="s">
        <v>36</v>
      </c>
      <c r="D244" s="1342" t="s">
        <v>605</v>
      </c>
      <c r="E244" s="1060" t="s">
        <v>1918</v>
      </c>
      <c r="F244" s="715">
        <v>0.455266</v>
      </c>
      <c r="G244" s="1039">
        <v>0.153978</v>
      </c>
      <c r="H244" s="1039">
        <v>5.6923000000000099E-2</v>
      </c>
      <c r="I244" s="716">
        <v>1.74</v>
      </c>
      <c r="J244" s="715">
        <v>6.8967000000000195E-2</v>
      </c>
      <c r="K244" s="1039">
        <v>2.4538999999999998E-2</v>
      </c>
      <c r="L244" s="1039">
        <v>1.5789000000000001E-2</v>
      </c>
      <c r="M244" s="716">
        <v>0.369999999999999</v>
      </c>
      <c r="N244" s="715">
        <v>0.82778378363975103</v>
      </c>
      <c r="O244" s="1039">
        <v>0.62514178841554902</v>
      </c>
      <c r="P244" s="1039">
        <v>0.71207835249225204</v>
      </c>
      <c r="Q244" s="716">
        <v>0.86000000000000298</v>
      </c>
      <c r="R244" s="718">
        <v>7.4429000000000106E-2</v>
      </c>
      <c r="S244" s="1038">
        <v>3.30029999999999E-2</v>
      </c>
      <c r="T244" s="1038">
        <v>8.95760000000001E-2</v>
      </c>
      <c r="U244" s="719">
        <v>0.245999999999999</v>
      </c>
      <c r="V244" s="722">
        <v>2.5500000000000102E-3</v>
      </c>
      <c r="W244" s="1036">
        <v>2.8500000000000001E-3</v>
      </c>
      <c r="X244" s="1036">
        <v>2.9999999999999801E-3</v>
      </c>
      <c r="Y244" s="723">
        <v>3.0000000000000001E-3</v>
      </c>
      <c r="Z244" s="722">
        <v>3.7820000000000301E-3</v>
      </c>
      <c r="AA244" s="1036">
        <v>5.7770000000000104E-3</v>
      </c>
      <c r="AB244" s="1036">
        <v>5.9999999999999698E-3</v>
      </c>
      <c r="AC244" s="723">
        <v>4.4499999999999904E-3</v>
      </c>
      <c r="AD244" s="722">
        <v>6.8526000000000198E-2</v>
      </c>
      <c r="AE244" s="1036">
        <v>2.9395999999999901E-2</v>
      </c>
      <c r="AF244" s="1036">
        <v>7.0303999999999894E-2</v>
      </c>
      <c r="AG244" s="723">
        <v>0.13691699999999901</v>
      </c>
      <c r="AH244" s="736">
        <v>302.48661409149599</v>
      </c>
      <c r="AI244" s="1035">
        <v>217.347338323191</v>
      </c>
      <c r="AJ244" s="737">
        <v>195.60407491700099</v>
      </c>
    </row>
    <row r="245" spans="1:36" ht="12.75" customHeight="1" x14ac:dyDescent="0.2">
      <c r="A245" s="1339" t="s">
        <v>652</v>
      </c>
      <c r="B245" s="1340" t="s">
        <v>186</v>
      </c>
      <c r="C245" s="1341" t="s">
        <v>36</v>
      </c>
      <c r="D245" s="1342" t="s">
        <v>607</v>
      </c>
      <c r="E245" s="1060" t="s">
        <v>1916</v>
      </c>
      <c r="F245" s="715">
        <v>9.1800000000000506E-2</v>
      </c>
      <c r="G245" s="1039">
        <v>6.8079999999999696E-2</v>
      </c>
      <c r="H245" s="1039">
        <v>8.9900000000000396E-3</v>
      </c>
      <c r="I245" s="716">
        <v>2.08</v>
      </c>
      <c r="J245" s="715">
        <v>4.6000000000000303E-3</v>
      </c>
      <c r="K245" s="1039">
        <v>6.3250000000000996E-3</v>
      </c>
      <c r="L245" s="1039">
        <v>4.3010000000000097E-3</v>
      </c>
      <c r="M245" s="716">
        <v>0.13999999999999899</v>
      </c>
      <c r="N245" s="715">
        <v>0.95546237399651102</v>
      </c>
      <c r="O245" s="1039">
        <v>0.687427210256496</v>
      </c>
      <c r="P245" s="1039">
        <v>0.78405068008404899</v>
      </c>
      <c r="Q245" s="716">
        <v>0.34000000000000202</v>
      </c>
      <c r="R245" s="718">
        <v>1.7465000000000099E-2</v>
      </c>
      <c r="S245" s="1038">
        <v>2.1059000000000001E-2</v>
      </c>
      <c r="T245" s="1038">
        <v>5.0859000000000397E-2</v>
      </c>
      <c r="U245" s="719">
        <v>9.29999999999995E-2</v>
      </c>
      <c r="V245" s="722">
        <v>2.5500000000000401E-3</v>
      </c>
      <c r="W245" s="1036">
        <v>2.8500000000000001E-3</v>
      </c>
      <c r="X245" s="1036">
        <v>3.00000000000001E-3</v>
      </c>
      <c r="Y245" s="723">
        <v>2.9999999999999701E-3</v>
      </c>
      <c r="Z245" s="722">
        <v>9.5620000000000895E-3</v>
      </c>
      <c r="AA245" s="1036">
        <v>3.4379999999999298E-3</v>
      </c>
      <c r="AB245" s="1036">
        <v>3.9999999999999697E-3</v>
      </c>
      <c r="AC245" s="723">
        <v>1.12499999999998E-2</v>
      </c>
      <c r="AD245" s="722">
        <v>2.0610000000000399E-2</v>
      </c>
      <c r="AE245" s="1036">
        <v>1.98220000000001E-2</v>
      </c>
      <c r="AF245" s="1036">
        <v>4.2168000000000198E-2</v>
      </c>
      <c r="AG245" s="723">
        <v>4.0621999999999402E-2</v>
      </c>
      <c r="AH245" s="736">
        <v>267.06173373019902</v>
      </c>
      <c r="AI245" s="1035">
        <v>191.50007492234101</v>
      </c>
      <c r="AJ245" s="737">
        <v>172.60523554943001</v>
      </c>
    </row>
    <row r="246" spans="1:36" ht="12.75" customHeight="1" x14ac:dyDescent="0.2">
      <c r="A246" s="1339" t="s">
        <v>654</v>
      </c>
      <c r="B246" s="1340" t="s">
        <v>186</v>
      </c>
      <c r="C246" s="1341" t="s">
        <v>36</v>
      </c>
      <c r="D246" s="1342" t="s">
        <v>655</v>
      </c>
      <c r="E246" s="1060" t="s">
        <v>1916</v>
      </c>
      <c r="F246" s="715">
        <v>9.1800000000000007E-2</v>
      </c>
      <c r="G246" s="1039">
        <v>6.8079999999999696E-2</v>
      </c>
      <c r="H246" s="1039">
        <v>8.9899999999999997E-3</v>
      </c>
      <c r="I246" s="716">
        <v>2.08</v>
      </c>
      <c r="J246" s="715">
        <v>4.59999999999998E-3</v>
      </c>
      <c r="K246" s="1039">
        <v>6.3249999999999999E-3</v>
      </c>
      <c r="L246" s="1039">
        <v>4.3010000000000001E-3</v>
      </c>
      <c r="M246" s="716">
        <v>0.13999999999999899</v>
      </c>
      <c r="N246" s="715">
        <v>0.98175143708507795</v>
      </c>
      <c r="O246" s="1039">
        <v>0.70225596009718805</v>
      </c>
      <c r="P246" s="1039">
        <v>0.79894610764548102</v>
      </c>
      <c r="Q246" s="716">
        <v>0.34</v>
      </c>
      <c r="R246" s="718">
        <v>6.4699999999999896E-3</v>
      </c>
      <c r="S246" s="1038">
        <v>1.20609999999999E-2</v>
      </c>
      <c r="T246" s="1038">
        <v>3.3057999999999997E-2</v>
      </c>
      <c r="U246" s="719">
        <v>9.2999999999999902E-2</v>
      </c>
      <c r="V246" s="722">
        <v>2.5499999999999902E-3</v>
      </c>
      <c r="W246" s="1036">
        <v>2.8499999999999901E-3</v>
      </c>
      <c r="X246" s="1036">
        <v>2.9999999999999901E-3</v>
      </c>
      <c r="Y246" s="723">
        <v>2.9999999999999901E-3</v>
      </c>
      <c r="Z246" s="722">
        <v>9.5619999999999698E-3</v>
      </c>
      <c r="AA246" s="1036">
        <v>3.4379999999999901E-3</v>
      </c>
      <c r="AB246" s="1036">
        <v>3.9999999999999897E-3</v>
      </c>
      <c r="AC246" s="723">
        <v>1.125E-2</v>
      </c>
      <c r="AD246" s="722">
        <v>1.23659999999999E-2</v>
      </c>
      <c r="AE246" s="1036">
        <v>1.18929999999999E-2</v>
      </c>
      <c r="AF246" s="1036">
        <v>2.5301000000000101E-2</v>
      </c>
      <c r="AG246" s="723">
        <v>2.4372999999999902E-2</v>
      </c>
      <c r="AH246" s="736">
        <v>234.230450027431</v>
      </c>
      <c r="AI246" s="1035">
        <v>174.48967847201601</v>
      </c>
      <c r="AJ246" s="737">
        <v>159.821249697643</v>
      </c>
    </row>
    <row r="247" spans="1:36" ht="12.75" customHeight="1" x14ac:dyDescent="0.2">
      <c r="A247" s="1339" t="s">
        <v>656</v>
      </c>
      <c r="B247" s="1340" t="s">
        <v>186</v>
      </c>
      <c r="C247" s="1341" t="s">
        <v>36</v>
      </c>
      <c r="D247" s="1342" t="s">
        <v>609</v>
      </c>
      <c r="E247" s="1060" t="s">
        <v>1915</v>
      </c>
      <c r="F247" s="715">
        <v>0.358366819878431</v>
      </c>
      <c r="G247" s="1039">
        <v>8.6829573298698198E-2</v>
      </c>
      <c r="H247" s="1039">
        <v>2.3016954121839302E-2</v>
      </c>
      <c r="I247" s="716">
        <v>1.44</v>
      </c>
      <c r="J247" s="715">
        <v>9.9999999999999503E-5</v>
      </c>
      <c r="K247" s="1039">
        <v>1.6749999999999801E-3</v>
      </c>
      <c r="L247" s="1039">
        <v>3.7019999999999401E-3</v>
      </c>
      <c r="M247" s="716">
        <v>7.0000000000000506E-2</v>
      </c>
      <c r="N247" s="715">
        <v>0.45046181615540098</v>
      </c>
      <c r="O247" s="1039">
        <v>0.407419152748494</v>
      </c>
      <c r="P247" s="1039">
        <v>0.49120715993152098</v>
      </c>
      <c r="Q247" s="716">
        <v>0.14000000000000101</v>
      </c>
      <c r="R247" s="718">
        <v>2.72139999999996E-2</v>
      </c>
      <c r="S247" s="1038">
        <v>1.44599999999999E-2</v>
      </c>
      <c r="T247" s="1038">
        <v>3.3939999999999498E-2</v>
      </c>
      <c r="U247" s="719">
        <v>3.7000000000000498E-2</v>
      </c>
      <c r="V247" s="722">
        <v>1.6999999999999999E-3</v>
      </c>
      <c r="W247" s="1036">
        <v>1.90000000000001E-3</v>
      </c>
      <c r="X247" s="1036">
        <v>1.9999999999999801E-3</v>
      </c>
      <c r="Y247" s="723">
        <v>2E-3</v>
      </c>
      <c r="Z247" s="722">
        <v>9.5620000000000895E-3</v>
      </c>
      <c r="AA247" s="1036">
        <v>3.4380000000000001E-3</v>
      </c>
      <c r="AB247" s="1036">
        <v>3.9999999999999602E-3</v>
      </c>
      <c r="AC247" s="723">
        <v>1.125E-2</v>
      </c>
      <c r="AD247" s="722">
        <v>1.9848000000000001E-2</v>
      </c>
      <c r="AE247" s="1036">
        <v>1.0951999999999899E-2</v>
      </c>
      <c r="AF247" s="1036">
        <v>3.3529999999999102E-2</v>
      </c>
      <c r="AG247" s="723">
        <v>4.1105000000000301E-2</v>
      </c>
      <c r="AH247" s="736">
        <v>252.100395221106</v>
      </c>
      <c r="AI247" s="1035">
        <v>177.57607395751799</v>
      </c>
      <c r="AJ247" s="737">
        <v>158.934342020842</v>
      </c>
    </row>
    <row r="248" spans="1:36" ht="12.75" customHeight="1" x14ac:dyDescent="0.2">
      <c r="A248" s="1339" t="s">
        <v>658</v>
      </c>
      <c r="B248" s="1340" t="s">
        <v>186</v>
      </c>
      <c r="C248" s="1341" t="s">
        <v>36</v>
      </c>
      <c r="D248" s="1342" t="s">
        <v>659</v>
      </c>
      <c r="E248" s="1060" t="s">
        <v>1915</v>
      </c>
      <c r="F248" s="715">
        <v>0.36713941118520999</v>
      </c>
      <c r="G248" s="1039">
        <v>8.8211980242434304E-2</v>
      </c>
      <c r="H248" s="1039">
        <v>2.3306645223904899E-2</v>
      </c>
      <c r="I248" s="716">
        <v>1.43999999999998</v>
      </c>
      <c r="J248" s="715">
        <v>1.0000000000000099E-4</v>
      </c>
      <c r="K248" s="1039">
        <v>1.6749999999999801E-3</v>
      </c>
      <c r="L248" s="1039">
        <v>3.7019999999999701E-3</v>
      </c>
      <c r="M248" s="716">
        <v>6.9999999999999493E-2</v>
      </c>
      <c r="N248" s="715">
        <v>0.45408927718168701</v>
      </c>
      <c r="O248" s="1039">
        <v>0.40952088512016199</v>
      </c>
      <c r="P248" s="1039">
        <v>0.49317774970525302</v>
      </c>
      <c r="Q248" s="716">
        <v>0.13999999999999899</v>
      </c>
      <c r="R248" s="718">
        <v>3.0000000000000198E-4</v>
      </c>
      <c r="S248" s="1038">
        <v>9.0000000000001299E-4</v>
      </c>
      <c r="T248" s="1038">
        <v>1.50000000000001E-3</v>
      </c>
      <c r="U248" s="719">
        <v>3.7000000000000102E-2</v>
      </c>
      <c r="V248" s="722">
        <v>1.6999999999999999E-3</v>
      </c>
      <c r="W248" s="1036">
        <v>1.89999999999999E-3</v>
      </c>
      <c r="X248" s="1036">
        <v>2.00000000000001E-3</v>
      </c>
      <c r="Y248" s="723">
        <v>1.9999999999999901E-3</v>
      </c>
      <c r="Z248" s="722">
        <v>9.5620000000001693E-3</v>
      </c>
      <c r="AA248" s="1036">
        <v>3.4379999999999502E-3</v>
      </c>
      <c r="AB248" s="1036">
        <v>4.0000000000000296E-3</v>
      </c>
      <c r="AC248" s="723">
        <v>1.12499999999998E-2</v>
      </c>
      <c r="AD248" s="722">
        <v>4.2500000000000101E-4</v>
      </c>
      <c r="AE248" s="1036">
        <v>4.7499999999999799E-4</v>
      </c>
      <c r="AF248" s="1036">
        <v>5.0000000000000305E-4</v>
      </c>
      <c r="AG248" s="723">
        <v>4.9999999999999903E-4</v>
      </c>
      <c r="AH248" s="736">
        <v>237.68626710753</v>
      </c>
      <c r="AI248" s="1035">
        <v>177.09789288708001</v>
      </c>
      <c r="AJ248" s="737">
        <v>162.29458448208601</v>
      </c>
    </row>
    <row r="249" spans="1:36" ht="12.75" customHeight="1" x14ac:dyDescent="0.2">
      <c r="A249" s="1339" t="s">
        <v>975</v>
      </c>
      <c r="B249" s="1340" t="s">
        <v>186</v>
      </c>
      <c r="C249" s="1341" t="s">
        <v>36</v>
      </c>
      <c r="D249" s="1342" t="s">
        <v>1464</v>
      </c>
      <c r="E249" s="1060" t="s">
        <v>1915</v>
      </c>
      <c r="F249" s="715">
        <v>0.36781660576755398</v>
      </c>
      <c r="G249" s="1039">
        <v>8.8375531720149197E-2</v>
      </c>
      <c r="H249" s="1039">
        <v>2.33500200317708E-2</v>
      </c>
      <c r="I249" s="716">
        <v>1.43999999999999</v>
      </c>
      <c r="J249" s="715">
        <v>1E-4</v>
      </c>
      <c r="K249" s="1039">
        <v>1.6749999999999901E-3</v>
      </c>
      <c r="L249" s="1039">
        <v>3.70199999999999E-3</v>
      </c>
      <c r="M249" s="716">
        <v>6.9999999999999798E-2</v>
      </c>
      <c r="N249" s="715">
        <v>0.45712072831738199</v>
      </c>
      <c r="O249" s="1039">
        <v>0.41206536694981299</v>
      </c>
      <c r="P249" s="1039">
        <v>0.49612520301274599</v>
      </c>
      <c r="Q249" s="716">
        <v>0.13999999999999899</v>
      </c>
      <c r="R249" s="718">
        <v>1.5747000000000001E-2</v>
      </c>
      <c r="S249" s="1038">
        <v>8.7519999999999907E-3</v>
      </c>
      <c r="T249" s="1038">
        <v>2.2061000000000001E-2</v>
      </c>
      <c r="U249" s="719">
        <v>3.6999999999999901E-2</v>
      </c>
      <c r="V249" s="722">
        <v>1.6999999999999999E-3</v>
      </c>
      <c r="W249" s="1036">
        <v>1.9E-3</v>
      </c>
      <c r="X249" s="1036">
        <v>2E-3</v>
      </c>
      <c r="Y249" s="723">
        <v>1.9999999999999901E-3</v>
      </c>
      <c r="Z249" s="722">
        <v>9.5619999999999993E-3</v>
      </c>
      <c r="AA249" s="1036">
        <v>3.4379999999999901E-3</v>
      </c>
      <c r="AB249" s="1036">
        <v>4.0000000000000096E-3</v>
      </c>
      <c r="AC249" s="723">
        <v>1.1249999999999901E-2</v>
      </c>
      <c r="AD249" s="722">
        <v>1.2900999999999999E-2</v>
      </c>
      <c r="AE249" s="1036">
        <v>7.1190000000000003E-3</v>
      </c>
      <c r="AF249" s="1036">
        <v>2.1794999999999901E-2</v>
      </c>
      <c r="AG249" s="723">
        <v>2.6717999999999902E-2</v>
      </c>
      <c r="AH249" s="736">
        <v>209.143769803949</v>
      </c>
      <c r="AI249" s="1035">
        <v>155.29845637105001</v>
      </c>
      <c r="AJ249" s="737">
        <v>142.250377695456</v>
      </c>
    </row>
    <row r="250" spans="1:36" ht="12.75" customHeight="1" x14ac:dyDescent="0.2">
      <c r="A250" s="1339" t="s">
        <v>660</v>
      </c>
      <c r="B250" s="1340" t="s">
        <v>186</v>
      </c>
      <c r="C250" s="1341" t="s">
        <v>36</v>
      </c>
      <c r="D250" s="1342" t="s">
        <v>611</v>
      </c>
      <c r="E250" s="1060" t="s">
        <v>1912</v>
      </c>
      <c r="F250" s="715">
        <v>2.83130521445863E-2</v>
      </c>
      <c r="G250" s="1039">
        <v>3.2011035046203902E-2</v>
      </c>
      <c r="H250" s="1039">
        <v>3.1132691911357199E-2</v>
      </c>
      <c r="I250" s="716">
        <v>1.43999999999997</v>
      </c>
      <c r="J250" s="715">
        <v>0.118499999999999</v>
      </c>
      <c r="K250" s="1039">
        <v>7.8500000000001693E-2</v>
      </c>
      <c r="L250" s="1039">
        <v>0.109999999999998</v>
      </c>
      <c r="M250" s="716">
        <v>6.9999999999999299E-2</v>
      </c>
      <c r="N250" s="715">
        <v>0.67917420396949502</v>
      </c>
      <c r="O250" s="1039">
        <v>0.546052342130386</v>
      </c>
      <c r="P250" s="1039">
        <v>0.56792268827952297</v>
      </c>
      <c r="Q250" s="716">
        <v>0.13999999999999799</v>
      </c>
      <c r="R250" s="718">
        <v>3.4999999999999197E-4</v>
      </c>
      <c r="S250" s="1038">
        <v>1.45000000000003E-3</v>
      </c>
      <c r="T250" s="1038">
        <v>1.50000000000002E-3</v>
      </c>
      <c r="U250" s="719">
        <v>1E-3</v>
      </c>
      <c r="V250" s="722">
        <v>1.6999999999999999E-3</v>
      </c>
      <c r="W250" s="1036">
        <v>1.8999999999999399E-3</v>
      </c>
      <c r="X250" s="1036">
        <v>1.9999999999999198E-3</v>
      </c>
      <c r="Y250" s="723">
        <v>2E-3</v>
      </c>
      <c r="Z250" s="722">
        <v>9.5620000000001502E-3</v>
      </c>
      <c r="AA250" s="1036">
        <v>3.4379999999999901E-3</v>
      </c>
      <c r="AB250" s="1036">
        <v>3.99999999999985E-3</v>
      </c>
      <c r="AC250" s="723">
        <v>1.12499999999998E-2</v>
      </c>
      <c r="AD250" s="722">
        <v>4.2500000000000101E-4</v>
      </c>
      <c r="AE250" s="1036">
        <v>4.7499999999998601E-4</v>
      </c>
      <c r="AF250" s="1036">
        <v>4.9999999999998104E-4</v>
      </c>
      <c r="AG250" s="723">
        <v>5.0000000000000196E-4</v>
      </c>
      <c r="AH250" s="736">
        <v>197.67515101161101</v>
      </c>
      <c r="AI250" s="1035">
        <v>146.51603654684899</v>
      </c>
      <c r="AJ250" s="737">
        <v>134.15083790690699</v>
      </c>
    </row>
    <row r="251" spans="1:36" ht="12.75" customHeight="1" x14ac:dyDescent="0.2">
      <c r="A251" s="1339" t="s">
        <v>976</v>
      </c>
      <c r="B251" s="1340" t="s">
        <v>186</v>
      </c>
      <c r="C251" s="1341" t="s">
        <v>36</v>
      </c>
      <c r="D251" s="1342" t="s">
        <v>1465</v>
      </c>
      <c r="E251" s="1060" t="s">
        <v>1451</v>
      </c>
      <c r="F251" s="715">
        <v>2.3354699999999999</v>
      </c>
      <c r="G251" s="1039">
        <v>0.94783199999999901</v>
      </c>
      <c r="H251" s="1039">
        <v>2.4332400000000001</v>
      </c>
      <c r="I251" s="716">
        <v>3.824627</v>
      </c>
      <c r="J251" s="715">
        <v>0.60910699999999995</v>
      </c>
      <c r="K251" s="1039">
        <v>0.15826499999999899</v>
      </c>
      <c r="L251" s="1039">
        <v>0.217721</v>
      </c>
      <c r="M251" s="716">
        <v>1.1456109999999899</v>
      </c>
      <c r="N251" s="715">
        <v>0.63821300000000003</v>
      </c>
      <c r="O251" s="1039">
        <v>0.48576000000000003</v>
      </c>
      <c r="P251" s="1039">
        <v>1.4528700000000001</v>
      </c>
      <c r="Q251" s="716">
        <v>1.4600630000000001</v>
      </c>
      <c r="R251" s="718">
        <v>0.74727699999999997</v>
      </c>
      <c r="S251" s="1038">
        <v>0.42740799999999901</v>
      </c>
      <c r="T251" s="1038">
        <v>0.37791400000000003</v>
      </c>
      <c r="U251" s="719">
        <v>1.59474599999999</v>
      </c>
      <c r="V251" s="722">
        <v>8.4999999999999995E-4</v>
      </c>
      <c r="W251" s="1036">
        <v>9.5E-4</v>
      </c>
      <c r="X251" s="1036">
        <v>1E-3</v>
      </c>
      <c r="Y251" s="723">
        <v>1E-3</v>
      </c>
      <c r="Z251" s="722">
        <v>0</v>
      </c>
      <c r="AA251" s="1036">
        <v>0</v>
      </c>
      <c r="AB251" s="1036">
        <v>0</v>
      </c>
      <c r="AC251" s="723">
        <v>0</v>
      </c>
      <c r="AD251" s="722">
        <v>0.41622199999999998</v>
      </c>
      <c r="AE251" s="1036">
        <v>0.236812999999999</v>
      </c>
      <c r="AF251" s="1036">
        <v>0.204011999999999</v>
      </c>
      <c r="AG251" s="723">
        <v>0.842309999999999</v>
      </c>
      <c r="AH251" s="736">
        <v>148.61124265368301</v>
      </c>
      <c r="AI251" s="1035">
        <v>110.576163300316</v>
      </c>
      <c r="AJ251" s="737">
        <v>100.951803816059</v>
      </c>
    </row>
    <row r="252" spans="1:36" ht="12.75" customHeight="1" x14ac:dyDescent="0.2">
      <c r="A252" s="1339" t="s">
        <v>977</v>
      </c>
      <c r="B252" s="1340" t="s">
        <v>186</v>
      </c>
      <c r="C252" s="1341" t="s">
        <v>36</v>
      </c>
      <c r="D252" s="1342" t="s">
        <v>1460</v>
      </c>
      <c r="E252" s="1060" t="s">
        <v>1451</v>
      </c>
      <c r="F252" s="715">
        <v>2.6274000000000002</v>
      </c>
      <c r="G252" s="1039">
        <v>0.92392799999999897</v>
      </c>
      <c r="H252" s="1039">
        <v>2.4332400000000001</v>
      </c>
      <c r="I252" s="716">
        <v>4.3027049999999996</v>
      </c>
      <c r="J252" s="715">
        <v>0.737339999999999</v>
      </c>
      <c r="K252" s="1039">
        <v>0.18931500000000001</v>
      </c>
      <c r="L252" s="1039">
        <v>0.217721</v>
      </c>
      <c r="M252" s="716">
        <v>1.38679299999999</v>
      </c>
      <c r="N252" s="715">
        <v>0.84600299999999895</v>
      </c>
      <c r="O252" s="1039">
        <v>0.64824599999999899</v>
      </c>
      <c r="P252" s="1039">
        <v>1.4528700000000001</v>
      </c>
      <c r="Q252" s="716">
        <v>1.9354309999999899</v>
      </c>
      <c r="R252" s="718">
        <v>0.74727699999999897</v>
      </c>
      <c r="S252" s="1038">
        <v>0.42740800000000001</v>
      </c>
      <c r="T252" s="1038">
        <v>0.37791400000000003</v>
      </c>
      <c r="U252" s="719">
        <v>1.594746</v>
      </c>
      <c r="V252" s="722">
        <v>8.4999999999999898E-4</v>
      </c>
      <c r="W252" s="1036">
        <v>9.4999999999999902E-4</v>
      </c>
      <c r="X252" s="1036">
        <v>1E-3</v>
      </c>
      <c r="Y252" s="723">
        <v>9.9999999999999894E-4</v>
      </c>
      <c r="Z252" s="722">
        <v>0</v>
      </c>
      <c r="AA252" s="1036">
        <v>0</v>
      </c>
      <c r="AB252" s="1036">
        <v>0</v>
      </c>
      <c r="AC252" s="723">
        <v>0</v>
      </c>
      <c r="AD252" s="722">
        <v>0.41622199999999898</v>
      </c>
      <c r="AE252" s="1036">
        <v>0.236813</v>
      </c>
      <c r="AF252" s="1036">
        <v>0.204012</v>
      </c>
      <c r="AG252" s="723">
        <v>0.842309999999999</v>
      </c>
      <c r="AH252" s="736">
        <v>180.29806263438999</v>
      </c>
      <c r="AI252" s="1035">
        <v>131.51781361314701</v>
      </c>
      <c r="AJ252" s="737">
        <v>119.569126953793</v>
      </c>
    </row>
    <row r="253" spans="1:36" ht="12.75" customHeight="1" x14ac:dyDescent="0.2">
      <c r="A253" s="1339" t="s">
        <v>978</v>
      </c>
      <c r="B253" s="1340" t="s">
        <v>186</v>
      </c>
      <c r="C253" s="1341" t="s">
        <v>36</v>
      </c>
      <c r="D253" s="1342" t="s">
        <v>1466</v>
      </c>
      <c r="E253" s="1060" t="s">
        <v>1451</v>
      </c>
      <c r="F253" s="715">
        <v>3.2112699999999901</v>
      </c>
      <c r="G253" s="1039">
        <v>1.1608799999999999</v>
      </c>
      <c r="H253" s="1039">
        <v>2.4332399999999899</v>
      </c>
      <c r="I253" s="716">
        <v>5.2588600000000101</v>
      </c>
      <c r="J253" s="715">
        <v>0.89763199999999899</v>
      </c>
      <c r="K253" s="1039">
        <v>0.23890600000000001</v>
      </c>
      <c r="L253" s="1039">
        <v>0.217721</v>
      </c>
      <c r="M253" s="716">
        <v>1.688269</v>
      </c>
      <c r="N253" s="715">
        <v>1.05379</v>
      </c>
      <c r="O253" s="1039">
        <v>0.81073199999999901</v>
      </c>
      <c r="P253" s="1039">
        <v>1.4528699999999899</v>
      </c>
      <c r="Q253" s="716">
        <v>2.4108019999999901</v>
      </c>
      <c r="R253" s="718">
        <v>0.74727700000000097</v>
      </c>
      <c r="S253" s="1038">
        <v>0.42740800000000001</v>
      </c>
      <c r="T253" s="1038">
        <v>0.37791399999999897</v>
      </c>
      <c r="U253" s="719">
        <v>1.594746</v>
      </c>
      <c r="V253" s="722">
        <v>8.4999999999999995E-4</v>
      </c>
      <c r="W253" s="1036">
        <v>9.4999999999999902E-4</v>
      </c>
      <c r="X253" s="1036">
        <v>9.9999999999999894E-4</v>
      </c>
      <c r="Y253" s="723">
        <v>1E-3</v>
      </c>
      <c r="Z253" s="722">
        <v>0</v>
      </c>
      <c r="AA253" s="1036">
        <v>0</v>
      </c>
      <c r="AB253" s="1036">
        <v>0</v>
      </c>
      <c r="AC253" s="723">
        <v>0</v>
      </c>
      <c r="AD253" s="722">
        <v>0.41622199999999998</v>
      </c>
      <c r="AE253" s="1036">
        <v>0.236813</v>
      </c>
      <c r="AF253" s="1036">
        <v>0.204012</v>
      </c>
      <c r="AG253" s="723">
        <v>0.84231</v>
      </c>
      <c r="AH253" s="736">
        <v>424.037681038399</v>
      </c>
      <c r="AI253" s="1035">
        <v>313.54225651421001</v>
      </c>
      <c r="AJ253" s="737">
        <v>286.66438970624199</v>
      </c>
    </row>
    <row r="254" spans="1:36" ht="12.75" customHeight="1" x14ac:dyDescent="0.2">
      <c r="A254" s="1339" t="s">
        <v>980</v>
      </c>
      <c r="B254" s="1340" t="s">
        <v>186</v>
      </c>
      <c r="C254" s="1341" t="s">
        <v>710</v>
      </c>
      <c r="D254" s="1342" t="s">
        <v>103</v>
      </c>
      <c r="E254" s="1060" t="s">
        <v>152</v>
      </c>
      <c r="F254" s="715">
        <v>0</v>
      </c>
      <c r="G254" s="1039">
        <v>0</v>
      </c>
      <c r="H254" s="1039">
        <v>0</v>
      </c>
      <c r="I254" s="716">
        <v>0</v>
      </c>
      <c r="J254" s="715">
        <v>0</v>
      </c>
      <c r="K254" s="1039">
        <v>0</v>
      </c>
      <c r="L254" s="1039">
        <v>0</v>
      </c>
      <c r="M254" s="716">
        <v>0</v>
      </c>
      <c r="N254" s="715">
        <v>0</v>
      </c>
      <c r="O254" s="1039">
        <v>0</v>
      </c>
      <c r="P254" s="1039">
        <v>0</v>
      </c>
      <c r="Q254" s="716">
        <v>0</v>
      </c>
      <c r="R254" s="718">
        <v>0</v>
      </c>
      <c r="S254" s="1038">
        <v>0</v>
      </c>
      <c r="T254" s="1038">
        <v>0</v>
      </c>
      <c r="U254" s="719">
        <v>0</v>
      </c>
      <c r="V254" s="722">
        <v>0</v>
      </c>
      <c r="W254" s="1036">
        <v>0</v>
      </c>
      <c r="X254" s="1036">
        <v>0</v>
      </c>
      <c r="Y254" s="723">
        <v>0</v>
      </c>
      <c r="Z254" s="722">
        <v>0</v>
      </c>
      <c r="AA254" s="1036">
        <v>0</v>
      </c>
      <c r="AB254" s="1036">
        <v>0</v>
      </c>
      <c r="AC254" s="723">
        <v>0</v>
      </c>
      <c r="AD254" s="722">
        <v>0</v>
      </c>
      <c r="AE254" s="1036">
        <v>0</v>
      </c>
      <c r="AF254" s="1036">
        <v>0</v>
      </c>
      <c r="AG254" s="723">
        <v>0</v>
      </c>
      <c r="AH254" s="736">
        <v>0</v>
      </c>
      <c r="AI254" s="1035">
        <v>0</v>
      </c>
      <c r="AJ254" s="737">
        <v>0</v>
      </c>
    </row>
    <row r="255" spans="1:36" ht="12.75" customHeight="1" x14ac:dyDescent="0.2">
      <c r="A255" s="1339" t="s">
        <v>1467</v>
      </c>
      <c r="B255" s="1340" t="s">
        <v>186</v>
      </c>
      <c r="C255" s="1341" t="s">
        <v>896</v>
      </c>
      <c r="D255" s="1342" t="s">
        <v>103</v>
      </c>
      <c r="E255" s="1060" t="s">
        <v>152</v>
      </c>
      <c r="F255" s="715">
        <v>0</v>
      </c>
      <c r="G255" s="1039">
        <v>0</v>
      </c>
      <c r="H255" s="1039">
        <v>0</v>
      </c>
      <c r="I255" s="716">
        <v>0</v>
      </c>
      <c r="J255" s="715">
        <v>0</v>
      </c>
      <c r="K255" s="1039">
        <v>0</v>
      </c>
      <c r="L255" s="1039">
        <v>0</v>
      </c>
      <c r="M255" s="716">
        <v>0</v>
      </c>
      <c r="N255" s="715">
        <v>0</v>
      </c>
      <c r="O255" s="1039">
        <v>0</v>
      </c>
      <c r="P255" s="1039">
        <v>0</v>
      </c>
      <c r="Q255" s="716">
        <v>0</v>
      </c>
      <c r="R255" s="718">
        <v>0</v>
      </c>
      <c r="S255" s="1038">
        <v>0</v>
      </c>
      <c r="T255" s="1038">
        <v>0</v>
      </c>
      <c r="U255" s="719">
        <v>0</v>
      </c>
      <c r="V255" s="722">
        <v>0</v>
      </c>
      <c r="W255" s="1036">
        <v>0</v>
      </c>
      <c r="X255" s="1036">
        <v>0</v>
      </c>
      <c r="Y255" s="723">
        <v>0</v>
      </c>
      <c r="Z255" s="722">
        <v>0</v>
      </c>
      <c r="AA255" s="1036">
        <v>0</v>
      </c>
      <c r="AB255" s="1036">
        <v>0</v>
      </c>
      <c r="AC255" s="723">
        <v>0</v>
      </c>
      <c r="AD255" s="722">
        <v>0</v>
      </c>
      <c r="AE255" s="1036">
        <v>0</v>
      </c>
      <c r="AF255" s="1036">
        <v>0</v>
      </c>
      <c r="AG255" s="723">
        <v>0</v>
      </c>
      <c r="AH255" s="736">
        <v>0</v>
      </c>
      <c r="AI255" s="1035">
        <v>0</v>
      </c>
      <c r="AJ255" s="737">
        <v>0</v>
      </c>
    </row>
    <row r="256" spans="1:36" ht="12.75" customHeight="1" x14ac:dyDescent="0.2">
      <c r="A256" s="1339" t="s">
        <v>666</v>
      </c>
      <c r="B256" s="1340" t="s">
        <v>186</v>
      </c>
      <c r="C256" s="1341" t="s">
        <v>14</v>
      </c>
      <c r="D256" s="1342" t="s">
        <v>1453</v>
      </c>
      <c r="E256" s="1060" t="s">
        <v>1930</v>
      </c>
      <c r="F256" s="715">
        <v>3.20251999999999</v>
      </c>
      <c r="G256" s="1039">
        <v>1.32555</v>
      </c>
      <c r="H256" s="1039">
        <v>1.1181099999999999</v>
      </c>
      <c r="I256" s="716">
        <v>5.7624779999999998</v>
      </c>
      <c r="J256" s="715">
        <v>1.0904</v>
      </c>
      <c r="K256" s="1039">
        <v>0.84161900000000001</v>
      </c>
      <c r="L256" s="1039">
        <v>1.73089</v>
      </c>
      <c r="M256" s="716">
        <v>2.038618</v>
      </c>
      <c r="N256" s="715">
        <v>0.86451599999999995</v>
      </c>
      <c r="O256" s="1039">
        <v>0.98004400000000003</v>
      </c>
      <c r="P256" s="1039">
        <v>1.98577</v>
      </c>
      <c r="Q256" s="716">
        <v>2.057455</v>
      </c>
      <c r="R256" s="718">
        <v>2.2950000000000002E-2</v>
      </c>
      <c r="S256" s="1038">
        <v>1.9321999999999999E-2</v>
      </c>
      <c r="T256" s="1038">
        <v>4.394E-2</v>
      </c>
      <c r="U256" s="719">
        <v>2.7E-2</v>
      </c>
      <c r="V256" s="722">
        <v>1.6999999999999899E-3</v>
      </c>
      <c r="W256" s="1036">
        <v>1.9E-3</v>
      </c>
      <c r="X256" s="1036">
        <v>2E-3</v>
      </c>
      <c r="Y256" s="723">
        <v>2E-3</v>
      </c>
      <c r="Z256" s="722">
        <v>0</v>
      </c>
      <c r="AA256" s="1036">
        <v>0</v>
      </c>
      <c r="AB256" s="1036">
        <v>0</v>
      </c>
      <c r="AC256" s="723">
        <v>0</v>
      </c>
      <c r="AD256" s="722">
        <v>3.9389999999999903E-3</v>
      </c>
      <c r="AE256" s="1036">
        <v>3.6470000000000001E-3</v>
      </c>
      <c r="AF256" s="1036">
        <v>8.3119999999999999E-3</v>
      </c>
      <c r="AG256" s="723">
        <v>9.7429999999999999E-3</v>
      </c>
      <c r="AH256" s="736">
        <v>190.64438827213101</v>
      </c>
      <c r="AI256" s="1035">
        <v>122.249643561406</v>
      </c>
      <c r="AJ256" s="737">
        <v>152.877427875069</v>
      </c>
    </row>
    <row r="257" spans="1:36" ht="12.75" customHeight="1" x14ac:dyDescent="0.2">
      <c r="A257" s="1339" t="s">
        <v>675</v>
      </c>
      <c r="B257" s="1340" t="s">
        <v>186</v>
      </c>
      <c r="C257" s="1341" t="s">
        <v>14</v>
      </c>
      <c r="D257" s="1342" t="s">
        <v>1460</v>
      </c>
      <c r="E257" s="1060" t="s">
        <v>1930</v>
      </c>
      <c r="F257" s="715">
        <v>3.6352899999999901</v>
      </c>
      <c r="G257" s="1039">
        <v>1.5017699999999901</v>
      </c>
      <c r="H257" s="1039">
        <v>1.2299199999999999</v>
      </c>
      <c r="I257" s="716">
        <v>6.5411929999999998</v>
      </c>
      <c r="J257" s="715">
        <v>1.37409</v>
      </c>
      <c r="K257" s="1039">
        <v>1.0455000000000001</v>
      </c>
      <c r="L257" s="1039">
        <v>1.9616800000000001</v>
      </c>
      <c r="M257" s="716">
        <v>2.5689899999999999</v>
      </c>
      <c r="N257" s="715">
        <v>1.03742</v>
      </c>
      <c r="O257" s="1039">
        <v>1.1977100000000001</v>
      </c>
      <c r="P257" s="1039">
        <v>2.2364999999999999</v>
      </c>
      <c r="Q257" s="716">
        <v>2.4689459999999999</v>
      </c>
      <c r="R257" s="718">
        <v>2.0399999999999901E-2</v>
      </c>
      <c r="S257" s="1038">
        <v>1.7503000000000001E-2</v>
      </c>
      <c r="T257" s="1038">
        <v>3.9056E-2</v>
      </c>
      <c r="U257" s="719">
        <v>2.4E-2</v>
      </c>
      <c r="V257" s="722">
        <v>1.6999999999999899E-3</v>
      </c>
      <c r="W257" s="1036">
        <v>1.89999999999999E-3</v>
      </c>
      <c r="X257" s="1036">
        <v>2E-3</v>
      </c>
      <c r="Y257" s="723">
        <v>2E-3</v>
      </c>
      <c r="Z257" s="722">
        <v>0</v>
      </c>
      <c r="AA257" s="1036">
        <v>0</v>
      </c>
      <c r="AB257" s="1036">
        <v>0</v>
      </c>
      <c r="AC257" s="723">
        <v>0</v>
      </c>
      <c r="AD257" s="722">
        <v>3.5010000000000002E-3</v>
      </c>
      <c r="AE257" s="1036">
        <v>3.3080000000000002E-3</v>
      </c>
      <c r="AF257" s="1036">
        <v>7.3879999999999996E-3</v>
      </c>
      <c r="AG257" s="723">
        <v>8.6599999999999993E-3</v>
      </c>
      <c r="AH257" s="736">
        <v>230.273314611426</v>
      </c>
      <c r="AI257" s="1035">
        <v>145.93773760952899</v>
      </c>
      <c r="AJ257" s="737">
        <v>182.196137762744</v>
      </c>
    </row>
    <row r="258" spans="1:36" ht="12.75" customHeight="1" x14ac:dyDescent="0.2">
      <c r="A258" s="1339" t="s">
        <v>687</v>
      </c>
      <c r="B258" s="1340" t="s">
        <v>186</v>
      </c>
      <c r="C258" s="1341" t="s">
        <v>14</v>
      </c>
      <c r="D258" s="1342" t="s">
        <v>1454</v>
      </c>
      <c r="E258" s="1060" t="s">
        <v>1930</v>
      </c>
      <c r="F258" s="715">
        <v>4.2411799999999902</v>
      </c>
      <c r="G258" s="1039">
        <v>1.76998999999999</v>
      </c>
      <c r="H258" s="1039">
        <v>1.3417299999999901</v>
      </c>
      <c r="I258" s="716">
        <v>7.6313909999999998</v>
      </c>
      <c r="J258" s="715">
        <v>1.85279999999999</v>
      </c>
      <c r="K258" s="1039">
        <v>1.3957299999999999</v>
      </c>
      <c r="L258" s="1039">
        <v>2.3222799999999899</v>
      </c>
      <c r="M258" s="716">
        <v>3.4639929999999999</v>
      </c>
      <c r="N258" s="715">
        <v>1.3091199999999901</v>
      </c>
      <c r="O258" s="1039">
        <v>1.56606</v>
      </c>
      <c r="P258" s="1039">
        <v>2.6777899999999901</v>
      </c>
      <c r="Q258" s="716">
        <v>3.1155750000000002</v>
      </c>
      <c r="R258" s="718">
        <v>1.7850000000000001E-2</v>
      </c>
      <c r="S258" s="1038">
        <v>1.5683999999999899E-2</v>
      </c>
      <c r="T258" s="1038">
        <v>3.4174999999999997E-2</v>
      </c>
      <c r="U258" s="719">
        <v>2.1000000000000001E-2</v>
      </c>
      <c r="V258" s="722">
        <v>1.6999999999999899E-3</v>
      </c>
      <c r="W258" s="1036">
        <v>1.9E-3</v>
      </c>
      <c r="X258" s="1036">
        <v>1.9999999999999901E-3</v>
      </c>
      <c r="Y258" s="723">
        <v>2E-3</v>
      </c>
      <c r="Z258" s="722">
        <v>0</v>
      </c>
      <c r="AA258" s="1036">
        <v>0</v>
      </c>
      <c r="AB258" s="1036">
        <v>0</v>
      </c>
      <c r="AC258" s="723">
        <v>0</v>
      </c>
      <c r="AD258" s="722">
        <v>3.0629999999999902E-3</v>
      </c>
      <c r="AE258" s="1036">
        <v>2.9680000000000002E-3</v>
      </c>
      <c r="AF258" s="1036">
        <v>6.4649999999999899E-3</v>
      </c>
      <c r="AG258" s="723">
        <v>7.5779999999999997E-3</v>
      </c>
      <c r="AH258" s="736">
        <v>305.571612362206</v>
      </c>
      <c r="AI258" s="1035">
        <v>200.22516332437999</v>
      </c>
      <c r="AJ258" s="737">
        <v>258.808503846311</v>
      </c>
    </row>
    <row r="259" spans="1:36" ht="12.75" customHeight="1" x14ac:dyDescent="0.2">
      <c r="A259" s="1339" t="s">
        <v>667</v>
      </c>
      <c r="B259" s="1340" t="s">
        <v>186</v>
      </c>
      <c r="C259" s="1341" t="s">
        <v>14</v>
      </c>
      <c r="D259" s="1342" t="s">
        <v>1453</v>
      </c>
      <c r="E259" s="1060" t="s">
        <v>1929</v>
      </c>
      <c r="F259" s="715">
        <v>3.2025199999999998</v>
      </c>
      <c r="G259" s="1039">
        <v>1.32555</v>
      </c>
      <c r="H259" s="1039">
        <v>1.1181099999999899</v>
      </c>
      <c r="I259" s="716">
        <v>5.76247799999999</v>
      </c>
      <c r="J259" s="715">
        <v>1.0904</v>
      </c>
      <c r="K259" s="1039">
        <v>0.84161899999999901</v>
      </c>
      <c r="L259" s="1039">
        <v>1.73088999999999</v>
      </c>
      <c r="M259" s="716">
        <v>2.0386179999999898</v>
      </c>
      <c r="N259" s="715">
        <v>0.86451599999999995</v>
      </c>
      <c r="O259" s="1039">
        <v>0.98004399999999903</v>
      </c>
      <c r="P259" s="1039">
        <v>1.98576999999999</v>
      </c>
      <c r="Q259" s="716">
        <v>2.057455</v>
      </c>
      <c r="R259" s="718">
        <v>2.2950000000000002E-2</v>
      </c>
      <c r="S259" s="1038">
        <v>1.9321999999999999E-2</v>
      </c>
      <c r="T259" s="1038">
        <v>4.394E-2</v>
      </c>
      <c r="U259" s="719">
        <v>2.7E-2</v>
      </c>
      <c r="V259" s="722">
        <v>1.6999999999999999E-3</v>
      </c>
      <c r="W259" s="1036">
        <v>1.9E-3</v>
      </c>
      <c r="X259" s="1036">
        <v>2E-3</v>
      </c>
      <c r="Y259" s="723">
        <v>2E-3</v>
      </c>
      <c r="Z259" s="722">
        <v>0</v>
      </c>
      <c r="AA259" s="1036">
        <v>0</v>
      </c>
      <c r="AB259" s="1036">
        <v>0</v>
      </c>
      <c r="AC259" s="723">
        <v>0</v>
      </c>
      <c r="AD259" s="722">
        <v>3.9389999999999998E-3</v>
      </c>
      <c r="AE259" s="1036">
        <v>3.6470000000000001E-3</v>
      </c>
      <c r="AF259" s="1036">
        <v>8.3119999999999895E-3</v>
      </c>
      <c r="AG259" s="723">
        <v>9.7429999999999895E-3</v>
      </c>
      <c r="AH259" s="736">
        <v>195.29577354432999</v>
      </c>
      <c r="AI259" s="1035">
        <v>123.807372621179</v>
      </c>
      <c r="AJ259" s="737">
        <v>154.614026275924</v>
      </c>
    </row>
    <row r="260" spans="1:36" ht="12.75" customHeight="1" x14ac:dyDescent="0.2">
      <c r="A260" s="1339" t="s">
        <v>676</v>
      </c>
      <c r="B260" s="1340" t="s">
        <v>186</v>
      </c>
      <c r="C260" s="1341" t="s">
        <v>14</v>
      </c>
      <c r="D260" s="1342" t="s">
        <v>1460</v>
      </c>
      <c r="E260" s="1060" t="s">
        <v>1929</v>
      </c>
      <c r="F260" s="715">
        <v>3.6352899999999999</v>
      </c>
      <c r="G260" s="1039">
        <v>1.50177</v>
      </c>
      <c r="H260" s="1039">
        <v>1.2299199999999899</v>
      </c>
      <c r="I260" s="716">
        <v>6.5411929999999998</v>
      </c>
      <c r="J260" s="715">
        <v>1.37409</v>
      </c>
      <c r="K260" s="1039">
        <v>1.0455000000000001</v>
      </c>
      <c r="L260" s="1039">
        <v>1.9616799999999901</v>
      </c>
      <c r="M260" s="716">
        <v>2.5689899999999999</v>
      </c>
      <c r="N260" s="715">
        <v>1.03741999999999</v>
      </c>
      <c r="O260" s="1039">
        <v>1.1977100000000001</v>
      </c>
      <c r="P260" s="1039">
        <v>2.2364999999999902</v>
      </c>
      <c r="Q260" s="716">
        <v>2.4689459999999999</v>
      </c>
      <c r="R260" s="718">
        <v>2.0400000000000001E-2</v>
      </c>
      <c r="S260" s="1038">
        <v>1.7503000000000001E-2</v>
      </c>
      <c r="T260" s="1038">
        <v>3.9056E-2</v>
      </c>
      <c r="U260" s="719">
        <v>2.4E-2</v>
      </c>
      <c r="V260" s="722">
        <v>1.6999999999999999E-3</v>
      </c>
      <c r="W260" s="1036">
        <v>1.9E-3</v>
      </c>
      <c r="X260" s="1036">
        <v>1.9999999999999901E-3</v>
      </c>
      <c r="Y260" s="723">
        <v>2E-3</v>
      </c>
      <c r="Z260" s="722">
        <v>0</v>
      </c>
      <c r="AA260" s="1036">
        <v>0</v>
      </c>
      <c r="AB260" s="1036">
        <v>0</v>
      </c>
      <c r="AC260" s="723">
        <v>0</v>
      </c>
      <c r="AD260" s="722">
        <v>3.5010000000000002E-3</v>
      </c>
      <c r="AE260" s="1036">
        <v>3.3080000000000002E-3</v>
      </c>
      <c r="AF260" s="1036">
        <v>7.3879999999999996E-3</v>
      </c>
      <c r="AG260" s="723">
        <v>8.6599999999999993E-3</v>
      </c>
      <c r="AH260" s="736">
        <v>222.224480079492</v>
      </c>
      <c r="AI260" s="1035">
        <v>140.39665266835399</v>
      </c>
      <c r="AJ260" s="737">
        <v>175.05991405507299</v>
      </c>
    </row>
    <row r="261" spans="1:36" ht="12.75" customHeight="1" x14ac:dyDescent="0.2">
      <c r="A261" s="1339" t="s">
        <v>688</v>
      </c>
      <c r="B261" s="1340" t="s">
        <v>186</v>
      </c>
      <c r="C261" s="1341" t="s">
        <v>14</v>
      </c>
      <c r="D261" s="1342" t="s">
        <v>1454</v>
      </c>
      <c r="E261" s="1060" t="s">
        <v>1929</v>
      </c>
      <c r="F261" s="715">
        <v>4.2411799999999902</v>
      </c>
      <c r="G261" s="1039">
        <v>1.76999</v>
      </c>
      <c r="H261" s="1039">
        <v>1.3417300000000001</v>
      </c>
      <c r="I261" s="716">
        <v>7.63139099999999</v>
      </c>
      <c r="J261" s="715">
        <v>1.85279999999999</v>
      </c>
      <c r="K261" s="1039">
        <v>1.3957299999999899</v>
      </c>
      <c r="L261" s="1039">
        <v>2.3222800000000001</v>
      </c>
      <c r="M261" s="716">
        <v>3.4639929999999901</v>
      </c>
      <c r="N261" s="715">
        <v>1.3091199999999901</v>
      </c>
      <c r="O261" s="1039">
        <v>1.56605999999999</v>
      </c>
      <c r="P261" s="1039">
        <v>2.6777899999999999</v>
      </c>
      <c r="Q261" s="716">
        <v>3.1155750000000002</v>
      </c>
      <c r="R261" s="718">
        <v>1.7849999999999901E-2</v>
      </c>
      <c r="S261" s="1038">
        <v>1.5683999999999899E-2</v>
      </c>
      <c r="T261" s="1038">
        <v>3.4174999999999997E-2</v>
      </c>
      <c r="U261" s="719">
        <v>2.1000000000000001E-2</v>
      </c>
      <c r="V261" s="722">
        <v>1.6999999999999899E-3</v>
      </c>
      <c r="W261" s="1036">
        <v>1.89999999999999E-3</v>
      </c>
      <c r="X261" s="1036">
        <v>2E-3</v>
      </c>
      <c r="Y261" s="723">
        <v>2E-3</v>
      </c>
      <c r="Z261" s="722">
        <v>0</v>
      </c>
      <c r="AA261" s="1036">
        <v>0</v>
      </c>
      <c r="AB261" s="1036">
        <v>0</v>
      </c>
      <c r="AC261" s="723">
        <v>0</v>
      </c>
      <c r="AD261" s="722">
        <v>3.0630000000000002E-3</v>
      </c>
      <c r="AE261" s="1036">
        <v>2.9679999999999902E-3</v>
      </c>
      <c r="AF261" s="1036">
        <v>6.4650000000000003E-3</v>
      </c>
      <c r="AG261" s="723">
        <v>7.5779999999999997E-3</v>
      </c>
      <c r="AH261" s="736">
        <v>301.08569189960599</v>
      </c>
      <c r="AI261" s="1035">
        <v>187.84735672923901</v>
      </c>
      <c r="AJ261" s="737">
        <v>232.89236222509101</v>
      </c>
    </row>
    <row r="262" spans="1:36" ht="12.75" customHeight="1" x14ac:dyDescent="0.2">
      <c r="A262" s="1339" t="s">
        <v>668</v>
      </c>
      <c r="B262" s="1340" t="s">
        <v>186</v>
      </c>
      <c r="C262" s="1341" t="s">
        <v>14</v>
      </c>
      <c r="D262" s="1342" t="s">
        <v>1453</v>
      </c>
      <c r="E262" s="1060" t="s">
        <v>1928</v>
      </c>
      <c r="F262" s="715">
        <v>3.20251999999999</v>
      </c>
      <c r="G262" s="1039">
        <v>1.32555</v>
      </c>
      <c r="H262" s="1039">
        <v>1.1181099999999999</v>
      </c>
      <c r="I262" s="716">
        <v>5.7624779999999998</v>
      </c>
      <c r="J262" s="715">
        <v>1.0904</v>
      </c>
      <c r="K262" s="1039">
        <v>0.84161900000000001</v>
      </c>
      <c r="L262" s="1039">
        <v>1.73089</v>
      </c>
      <c r="M262" s="716">
        <v>2.038618</v>
      </c>
      <c r="N262" s="715">
        <v>0.86451599999999995</v>
      </c>
      <c r="O262" s="1039">
        <v>0.98004400000000003</v>
      </c>
      <c r="P262" s="1039">
        <v>1.98577</v>
      </c>
      <c r="Q262" s="716">
        <v>2.057455</v>
      </c>
      <c r="R262" s="718">
        <v>2.2950000000000002E-2</v>
      </c>
      <c r="S262" s="1038">
        <v>1.9321999999999999E-2</v>
      </c>
      <c r="T262" s="1038">
        <v>4.394E-2</v>
      </c>
      <c r="U262" s="719">
        <v>2.7E-2</v>
      </c>
      <c r="V262" s="722">
        <v>1.6999999999999899E-3</v>
      </c>
      <c r="W262" s="1036">
        <v>1.9E-3</v>
      </c>
      <c r="X262" s="1036">
        <v>2E-3</v>
      </c>
      <c r="Y262" s="723">
        <v>2E-3</v>
      </c>
      <c r="Z262" s="722">
        <v>0</v>
      </c>
      <c r="AA262" s="1036">
        <v>0</v>
      </c>
      <c r="AB262" s="1036">
        <v>0</v>
      </c>
      <c r="AC262" s="723">
        <v>0</v>
      </c>
      <c r="AD262" s="722">
        <v>3.9389999999999998E-3</v>
      </c>
      <c r="AE262" s="1036">
        <v>3.6470000000000001E-3</v>
      </c>
      <c r="AF262" s="1036">
        <v>8.3119999999999999E-3</v>
      </c>
      <c r="AG262" s="723">
        <v>9.7429999999999999E-3</v>
      </c>
      <c r="AH262" s="736">
        <v>198.30941554779</v>
      </c>
      <c r="AI262" s="1035">
        <v>125.52986004175099</v>
      </c>
      <c r="AJ262" s="737">
        <v>156.66443828275399</v>
      </c>
    </row>
    <row r="263" spans="1:36" ht="12.75" customHeight="1" x14ac:dyDescent="0.2">
      <c r="A263" s="1339" t="s">
        <v>677</v>
      </c>
      <c r="B263" s="1340" t="s">
        <v>186</v>
      </c>
      <c r="C263" s="1341" t="s">
        <v>14</v>
      </c>
      <c r="D263" s="1342" t="s">
        <v>1460</v>
      </c>
      <c r="E263" s="1060" t="s">
        <v>1928</v>
      </c>
      <c r="F263" s="715">
        <v>3.6352899999999901</v>
      </c>
      <c r="G263" s="1039">
        <v>1.50177</v>
      </c>
      <c r="H263" s="1039">
        <v>1.2299199999999999</v>
      </c>
      <c r="I263" s="716">
        <v>6.54119299999999</v>
      </c>
      <c r="J263" s="715">
        <v>1.37409</v>
      </c>
      <c r="K263" s="1039">
        <v>1.0455000000000001</v>
      </c>
      <c r="L263" s="1039">
        <v>1.9616800000000001</v>
      </c>
      <c r="M263" s="716">
        <v>2.5689899999999901</v>
      </c>
      <c r="N263" s="715">
        <v>1.03741999999999</v>
      </c>
      <c r="O263" s="1039">
        <v>1.1977099999999901</v>
      </c>
      <c r="P263" s="1039">
        <v>2.2364999999999999</v>
      </c>
      <c r="Q263" s="716">
        <v>2.4689459999999901</v>
      </c>
      <c r="R263" s="718">
        <v>2.0400000000000001E-2</v>
      </c>
      <c r="S263" s="1038">
        <v>1.7503000000000001E-2</v>
      </c>
      <c r="T263" s="1038">
        <v>3.9055999999999903E-2</v>
      </c>
      <c r="U263" s="719">
        <v>2.39999999999999E-2</v>
      </c>
      <c r="V263" s="722">
        <v>1.6999999999999899E-3</v>
      </c>
      <c r="W263" s="1036">
        <v>1.9E-3</v>
      </c>
      <c r="X263" s="1036">
        <v>2E-3</v>
      </c>
      <c r="Y263" s="723">
        <v>1.9999999999999901E-3</v>
      </c>
      <c r="Z263" s="722">
        <v>0</v>
      </c>
      <c r="AA263" s="1036">
        <v>0</v>
      </c>
      <c r="AB263" s="1036">
        <v>0</v>
      </c>
      <c r="AC263" s="723">
        <v>0</v>
      </c>
      <c r="AD263" s="722">
        <v>3.5009999999999898E-3</v>
      </c>
      <c r="AE263" s="1036">
        <v>3.3079999999999902E-3</v>
      </c>
      <c r="AF263" s="1036">
        <v>7.3879999999999901E-3</v>
      </c>
      <c r="AG263" s="723">
        <v>8.6599999999999906E-3</v>
      </c>
      <c r="AH263" s="736">
        <v>220.798468692151</v>
      </c>
      <c r="AI263" s="1035">
        <v>139.20238706602501</v>
      </c>
      <c r="AJ263" s="737">
        <v>173.34315822664601</v>
      </c>
    </row>
    <row r="264" spans="1:36" ht="12.75" customHeight="1" x14ac:dyDescent="0.2">
      <c r="A264" s="1339" t="s">
        <v>689</v>
      </c>
      <c r="B264" s="1340" t="s">
        <v>186</v>
      </c>
      <c r="C264" s="1341" t="s">
        <v>14</v>
      </c>
      <c r="D264" s="1342" t="s">
        <v>1454</v>
      </c>
      <c r="E264" s="1060" t="s">
        <v>1928</v>
      </c>
      <c r="F264" s="715">
        <v>4.2411799999999902</v>
      </c>
      <c r="G264" s="1039">
        <v>1.76999</v>
      </c>
      <c r="H264" s="1039">
        <v>1.3417300000000001</v>
      </c>
      <c r="I264" s="716">
        <v>7.6313909999999998</v>
      </c>
      <c r="J264" s="715">
        <v>1.85279999999999</v>
      </c>
      <c r="K264" s="1039">
        <v>1.3957299999999899</v>
      </c>
      <c r="L264" s="1039">
        <v>2.3222800000000001</v>
      </c>
      <c r="M264" s="716">
        <v>3.4639929999999901</v>
      </c>
      <c r="N264" s="715">
        <v>1.3091199999999901</v>
      </c>
      <c r="O264" s="1039">
        <v>1.56605999999999</v>
      </c>
      <c r="P264" s="1039">
        <v>2.6777899999999901</v>
      </c>
      <c r="Q264" s="716">
        <v>3.1155750000000002</v>
      </c>
      <c r="R264" s="718">
        <v>1.7850000000000001E-2</v>
      </c>
      <c r="S264" s="1038">
        <v>1.5683999999999899E-2</v>
      </c>
      <c r="T264" s="1038">
        <v>3.4174999999999997E-2</v>
      </c>
      <c r="U264" s="719">
        <v>2.1000000000000001E-2</v>
      </c>
      <c r="V264" s="722">
        <v>1.6999999999999899E-3</v>
      </c>
      <c r="W264" s="1036">
        <v>1.89999999999999E-3</v>
      </c>
      <c r="X264" s="1036">
        <v>2E-3</v>
      </c>
      <c r="Y264" s="723">
        <v>2E-3</v>
      </c>
      <c r="Z264" s="722">
        <v>0</v>
      </c>
      <c r="AA264" s="1036">
        <v>0</v>
      </c>
      <c r="AB264" s="1036">
        <v>0</v>
      </c>
      <c r="AC264" s="723">
        <v>0</v>
      </c>
      <c r="AD264" s="722">
        <v>3.0630000000000002E-3</v>
      </c>
      <c r="AE264" s="1036">
        <v>2.9679999999999902E-3</v>
      </c>
      <c r="AF264" s="1036">
        <v>6.4650000000000003E-3</v>
      </c>
      <c r="AG264" s="723">
        <v>7.5779999999999997E-3</v>
      </c>
      <c r="AH264" s="736">
        <v>304.45935492049</v>
      </c>
      <c r="AI264" s="1035">
        <v>195.30646452993199</v>
      </c>
      <c r="AJ264" s="737">
        <v>248.59033518264201</v>
      </c>
    </row>
    <row r="265" spans="1:36" ht="12.75" customHeight="1" x14ac:dyDescent="0.2">
      <c r="A265" s="1339" t="s">
        <v>669</v>
      </c>
      <c r="B265" s="1340" t="s">
        <v>186</v>
      </c>
      <c r="C265" s="1341" t="s">
        <v>14</v>
      </c>
      <c r="D265" s="1342" t="s">
        <v>1453</v>
      </c>
      <c r="E265" s="1060" t="s">
        <v>1927</v>
      </c>
      <c r="F265" s="715">
        <v>3.20251999999999</v>
      </c>
      <c r="G265" s="1039">
        <v>1.32555</v>
      </c>
      <c r="H265" s="1039">
        <v>1.1181099999999999</v>
      </c>
      <c r="I265" s="716">
        <v>5.76247799999999</v>
      </c>
      <c r="J265" s="715">
        <v>1.0904</v>
      </c>
      <c r="K265" s="1039">
        <v>0.84161900000000001</v>
      </c>
      <c r="L265" s="1039">
        <v>1.73088999999999</v>
      </c>
      <c r="M265" s="716">
        <v>2.038618</v>
      </c>
      <c r="N265" s="715">
        <v>0.86451599999999995</v>
      </c>
      <c r="O265" s="1039">
        <v>0.98004400000000003</v>
      </c>
      <c r="P265" s="1039">
        <v>1.98576999999999</v>
      </c>
      <c r="Q265" s="716">
        <v>2.0574549999999898</v>
      </c>
      <c r="R265" s="718">
        <v>2.2950000000000002E-2</v>
      </c>
      <c r="S265" s="1038">
        <v>1.9321999999999999E-2</v>
      </c>
      <c r="T265" s="1038">
        <v>4.3939999999999903E-2</v>
      </c>
      <c r="U265" s="719">
        <v>2.6999999999999899E-2</v>
      </c>
      <c r="V265" s="722">
        <v>1.6999999999999899E-3</v>
      </c>
      <c r="W265" s="1036">
        <v>1.89999999999999E-3</v>
      </c>
      <c r="X265" s="1036">
        <v>1.9999999999999901E-3</v>
      </c>
      <c r="Y265" s="723">
        <v>1.9999999999999901E-3</v>
      </c>
      <c r="Z265" s="722">
        <v>0</v>
      </c>
      <c r="AA265" s="1036">
        <v>0</v>
      </c>
      <c r="AB265" s="1036">
        <v>0</v>
      </c>
      <c r="AC265" s="723">
        <v>0</v>
      </c>
      <c r="AD265" s="722">
        <v>3.9389999999999998E-3</v>
      </c>
      <c r="AE265" s="1036">
        <v>3.6469999999999901E-3</v>
      </c>
      <c r="AF265" s="1036">
        <v>8.3119999999999895E-3</v>
      </c>
      <c r="AG265" s="723">
        <v>9.7429999999999999E-3</v>
      </c>
      <c r="AH265" s="736">
        <v>185.27725323810299</v>
      </c>
      <c r="AI265" s="1035">
        <v>118.895564074143</v>
      </c>
      <c r="AJ265" s="737">
        <v>149.25263007889899</v>
      </c>
    </row>
    <row r="266" spans="1:36" ht="12.75" customHeight="1" x14ac:dyDescent="0.2">
      <c r="A266" s="1339" t="s">
        <v>678</v>
      </c>
      <c r="B266" s="1340" t="s">
        <v>186</v>
      </c>
      <c r="C266" s="1341" t="s">
        <v>14</v>
      </c>
      <c r="D266" s="1342" t="s">
        <v>1460</v>
      </c>
      <c r="E266" s="1060" t="s">
        <v>1927</v>
      </c>
      <c r="F266" s="715">
        <v>3.6352899999999999</v>
      </c>
      <c r="G266" s="1039">
        <v>1.5017699999999901</v>
      </c>
      <c r="H266" s="1039">
        <v>1.2299199999999999</v>
      </c>
      <c r="I266" s="716">
        <v>6.5411929999999998</v>
      </c>
      <c r="J266" s="715">
        <v>1.37409</v>
      </c>
      <c r="K266" s="1039">
        <v>1.0454999999999901</v>
      </c>
      <c r="L266" s="1039">
        <v>1.9616800000000001</v>
      </c>
      <c r="M266" s="716">
        <v>2.5689899999999999</v>
      </c>
      <c r="N266" s="715">
        <v>1.03741999999999</v>
      </c>
      <c r="O266" s="1039">
        <v>1.1977099999999901</v>
      </c>
      <c r="P266" s="1039">
        <v>2.2364999999999999</v>
      </c>
      <c r="Q266" s="716">
        <v>2.4689459999999999</v>
      </c>
      <c r="R266" s="718">
        <v>2.0400000000000001E-2</v>
      </c>
      <c r="S266" s="1038">
        <v>1.7502999999999901E-2</v>
      </c>
      <c r="T266" s="1038">
        <v>3.9055999999999903E-2</v>
      </c>
      <c r="U266" s="719">
        <v>2.39999999999999E-2</v>
      </c>
      <c r="V266" s="722">
        <v>1.6999999999999899E-3</v>
      </c>
      <c r="W266" s="1036">
        <v>1.89999999999999E-3</v>
      </c>
      <c r="X266" s="1036">
        <v>1.9999999999999901E-3</v>
      </c>
      <c r="Y266" s="723">
        <v>2E-3</v>
      </c>
      <c r="Z266" s="722">
        <v>0</v>
      </c>
      <c r="AA266" s="1036">
        <v>0</v>
      </c>
      <c r="AB266" s="1036">
        <v>0</v>
      </c>
      <c r="AC266" s="723">
        <v>0</v>
      </c>
      <c r="AD266" s="722">
        <v>3.5009999999999898E-3</v>
      </c>
      <c r="AE266" s="1036">
        <v>3.3079999999999902E-3</v>
      </c>
      <c r="AF266" s="1036">
        <v>7.3879999999999996E-3</v>
      </c>
      <c r="AG266" s="723">
        <v>8.6599999999999993E-3</v>
      </c>
      <c r="AH266" s="736">
        <v>218.643010390814</v>
      </c>
      <c r="AI266" s="1035">
        <v>137.14799899246501</v>
      </c>
      <c r="AJ266" s="737">
        <v>169.881590612114</v>
      </c>
    </row>
    <row r="267" spans="1:36" ht="12.75" customHeight="1" x14ac:dyDescent="0.2">
      <c r="A267" s="1339" t="s">
        <v>690</v>
      </c>
      <c r="B267" s="1340" t="s">
        <v>186</v>
      </c>
      <c r="C267" s="1341" t="s">
        <v>14</v>
      </c>
      <c r="D267" s="1342" t="s">
        <v>1454</v>
      </c>
      <c r="E267" s="1060" t="s">
        <v>1927</v>
      </c>
      <c r="F267" s="715">
        <v>4.2411799999999999</v>
      </c>
      <c r="G267" s="1039">
        <v>1.76998999999999</v>
      </c>
      <c r="H267" s="1039">
        <v>1.3417300000000001</v>
      </c>
      <c r="I267" s="716">
        <v>7.6313909999999998</v>
      </c>
      <c r="J267" s="715">
        <v>1.8528</v>
      </c>
      <c r="K267" s="1039">
        <v>1.3957299999999899</v>
      </c>
      <c r="L267" s="1039">
        <v>2.3222800000000001</v>
      </c>
      <c r="M267" s="716">
        <v>3.4639929999999999</v>
      </c>
      <c r="N267" s="715">
        <v>1.3091200000000001</v>
      </c>
      <c r="O267" s="1039">
        <v>1.56605999999999</v>
      </c>
      <c r="P267" s="1039">
        <v>2.6777899999999999</v>
      </c>
      <c r="Q267" s="716">
        <v>3.1155750000000002</v>
      </c>
      <c r="R267" s="718">
        <v>1.7850000000000001E-2</v>
      </c>
      <c r="S267" s="1038">
        <v>1.5683999999999899E-2</v>
      </c>
      <c r="T267" s="1038">
        <v>3.4174999999999997E-2</v>
      </c>
      <c r="U267" s="719">
        <v>2.1000000000000001E-2</v>
      </c>
      <c r="V267" s="722">
        <v>1.6999999999999999E-3</v>
      </c>
      <c r="W267" s="1036">
        <v>1.89999999999999E-3</v>
      </c>
      <c r="X267" s="1036">
        <v>2E-3</v>
      </c>
      <c r="Y267" s="723">
        <v>2E-3</v>
      </c>
      <c r="Z267" s="722">
        <v>0</v>
      </c>
      <c r="AA267" s="1036">
        <v>0</v>
      </c>
      <c r="AB267" s="1036">
        <v>0</v>
      </c>
      <c r="AC267" s="723">
        <v>0</v>
      </c>
      <c r="AD267" s="722">
        <v>3.0630000000000002E-3</v>
      </c>
      <c r="AE267" s="1036">
        <v>2.9679999999999902E-3</v>
      </c>
      <c r="AF267" s="1036">
        <v>6.4650000000000003E-3</v>
      </c>
      <c r="AG267" s="723">
        <v>7.5779999999999901E-3</v>
      </c>
      <c r="AH267" s="736">
        <v>295.554428577218</v>
      </c>
      <c r="AI267" s="1035">
        <v>184.41879583226299</v>
      </c>
      <c r="AJ267" s="737">
        <v>229.351536614927</v>
      </c>
    </row>
    <row r="268" spans="1:36" ht="12.75" customHeight="1" x14ac:dyDescent="0.2">
      <c r="A268" s="1339" t="s">
        <v>670</v>
      </c>
      <c r="B268" s="1340" t="s">
        <v>186</v>
      </c>
      <c r="C268" s="1341" t="s">
        <v>14</v>
      </c>
      <c r="D268" s="1342" t="s">
        <v>1453</v>
      </c>
      <c r="E268" s="1060" t="s">
        <v>1926</v>
      </c>
      <c r="F268" s="715">
        <v>3.0576400000000001</v>
      </c>
      <c r="G268" s="1039">
        <v>1.26739</v>
      </c>
      <c r="H268" s="1039">
        <v>1.07745</v>
      </c>
      <c r="I268" s="716">
        <v>5.5017959999999997</v>
      </c>
      <c r="J268" s="715">
        <v>1.0081</v>
      </c>
      <c r="K268" s="1039">
        <v>0.79011799999999999</v>
      </c>
      <c r="L268" s="1039">
        <v>1.5741400000000001</v>
      </c>
      <c r="M268" s="716">
        <v>1.884735</v>
      </c>
      <c r="N268" s="715">
        <v>0.81202700000000005</v>
      </c>
      <c r="O268" s="1039">
        <v>0.93169299999999999</v>
      </c>
      <c r="P268" s="1039">
        <v>1.8078999999999901</v>
      </c>
      <c r="Q268" s="716">
        <v>1.9325380000000001</v>
      </c>
      <c r="R268" s="718">
        <v>1.3566E-2</v>
      </c>
      <c r="S268" s="1038">
        <v>8.8590000000000006E-3</v>
      </c>
      <c r="T268" s="1038">
        <v>3.00259999999999E-2</v>
      </c>
      <c r="U268" s="719">
        <v>1.5959999999999998E-2</v>
      </c>
      <c r="V268" s="722">
        <v>1.6999999999999999E-3</v>
      </c>
      <c r="W268" s="1036">
        <v>1.89999999999999E-3</v>
      </c>
      <c r="X268" s="1036">
        <v>2E-3</v>
      </c>
      <c r="Y268" s="723">
        <v>2E-3</v>
      </c>
      <c r="Z268" s="722">
        <v>0</v>
      </c>
      <c r="AA268" s="1036">
        <v>0</v>
      </c>
      <c r="AB268" s="1036">
        <v>0</v>
      </c>
      <c r="AC268" s="723">
        <v>0</v>
      </c>
      <c r="AD268" s="722">
        <v>2.3280000000000002E-3</v>
      </c>
      <c r="AE268" s="1036">
        <v>1.64299999999999E-3</v>
      </c>
      <c r="AF268" s="1036">
        <v>5.679E-3</v>
      </c>
      <c r="AG268" s="723">
        <v>5.7590000000000002E-3</v>
      </c>
      <c r="AH268" s="736">
        <v>175.876196532633</v>
      </c>
      <c r="AI268" s="1035">
        <v>111.329632405156</v>
      </c>
      <c r="AJ268" s="737">
        <v>138.94219526078001</v>
      </c>
    </row>
    <row r="269" spans="1:36" ht="12.75" customHeight="1" x14ac:dyDescent="0.2">
      <c r="A269" s="1339" t="s">
        <v>679</v>
      </c>
      <c r="B269" s="1340" t="s">
        <v>186</v>
      </c>
      <c r="C269" s="1341" t="s">
        <v>14</v>
      </c>
      <c r="D269" s="1342" t="s">
        <v>1460</v>
      </c>
      <c r="E269" s="1060" t="s">
        <v>1926</v>
      </c>
      <c r="F269" s="715">
        <v>3.4708399999999999</v>
      </c>
      <c r="G269" s="1039">
        <v>1.43588</v>
      </c>
      <c r="H269" s="1039">
        <v>1.18518999999999</v>
      </c>
      <c r="I269" s="716">
        <v>6.2452810000000003</v>
      </c>
      <c r="J269" s="715">
        <v>1.27037</v>
      </c>
      <c r="K269" s="1039">
        <v>0.981549</v>
      </c>
      <c r="L269" s="1039">
        <v>1.78402999999999</v>
      </c>
      <c r="M269" s="716">
        <v>2.375073</v>
      </c>
      <c r="N269" s="715">
        <v>0.97443299999999899</v>
      </c>
      <c r="O269" s="1039">
        <v>1.1386000000000001</v>
      </c>
      <c r="P269" s="1039">
        <v>2.03616999999999</v>
      </c>
      <c r="Q269" s="716">
        <v>2.3190460000000002</v>
      </c>
      <c r="R269" s="718">
        <v>1.1627999999999999E-2</v>
      </c>
      <c r="S269" s="1038">
        <v>7.6639999999999998E-3</v>
      </c>
      <c r="T269" s="1038">
        <v>6.6399999999999897E-3</v>
      </c>
      <c r="U269" s="719">
        <v>1.3679999999999999E-2</v>
      </c>
      <c r="V269" s="722">
        <v>1.6999999999999999E-3</v>
      </c>
      <c r="W269" s="1036">
        <v>1.9E-3</v>
      </c>
      <c r="X269" s="1036">
        <v>1.9999999999999901E-3</v>
      </c>
      <c r="Y269" s="723">
        <v>2E-3</v>
      </c>
      <c r="Z269" s="722">
        <v>0</v>
      </c>
      <c r="AA269" s="1036">
        <v>0</v>
      </c>
      <c r="AB269" s="1036">
        <v>0</v>
      </c>
      <c r="AC269" s="723">
        <v>0</v>
      </c>
      <c r="AD269" s="722">
        <v>1.9959999999999999E-3</v>
      </c>
      <c r="AE269" s="1036">
        <v>1.423E-3</v>
      </c>
      <c r="AF269" s="1036">
        <v>1.25599999999999E-3</v>
      </c>
      <c r="AG269" s="723">
        <v>4.9360000000000003E-3</v>
      </c>
      <c r="AH269" s="736">
        <v>219.53174484847</v>
      </c>
      <c r="AI269" s="1035">
        <v>138.64940208939899</v>
      </c>
      <c r="AJ269" s="737">
        <v>172.842972532375</v>
      </c>
    </row>
    <row r="270" spans="1:36" ht="12.75" customHeight="1" x14ac:dyDescent="0.2">
      <c r="A270" s="1339" t="s">
        <v>691</v>
      </c>
      <c r="B270" s="1340" t="s">
        <v>186</v>
      </c>
      <c r="C270" s="1341" t="s">
        <v>14</v>
      </c>
      <c r="D270" s="1342" t="s">
        <v>1454</v>
      </c>
      <c r="E270" s="1060" t="s">
        <v>1926</v>
      </c>
      <c r="F270" s="715">
        <v>4.0493100000000002</v>
      </c>
      <c r="G270" s="1039">
        <v>1.6923299999999899</v>
      </c>
      <c r="H270" s="1039">
        <v>1.29294</v>
      </c>
      <c r="I270" s="716">
        <v>7.286162</v>
      </c>
      <c r="J270" s="715">
        <v>1.7129399999999899</v>
      </c>
      <c r="K270" s="1039">
        <v>1.31036999999999</v>
      </c>
      <c r="L270" s="1039">
        <v>2.1119699999999901</v>
      </c>
      <c r="M270" s="716">
        <v>3.202518</v>
      </c>
      <c r="N270" s="715">
        <v>1.25283999999999</v>
      </c>
      <c r="O270" s="1039">
        <v>1.4859499999999899</v>
      </c>
      <c r="P270" s="1039">
        <v>2.4379200000000001</v>
      </c>
      <c r="Q270" s="716">
        <v>2.9816310000000001</v>
      </c>
      <c r="R270" s="718">
        <v>8.3639999999999895E-3</v>
      </c>
      <c r="S270" s="1038">
        <v>5.6509999999999902E-3</v>
      </c>
      <c r="T270" s="1038">
        <v>1.7575E-2</v>
      </c>
      <c r="U270" s="719">
        <v>9.8399999999999894E-3</v>
      </c>
      <c r="V270" s="722">
        <v>1.6999999999999999E-3</v>
      </c>
      <c r="W270" s="1036">
        <v>1.89999999999999E-3</v>
      </c>
      <c r="X270" s="1036">
        <v>1.9999999999999901E-3</v>
      </c>
      <c r="Y270" s="723">
        <v>2E-3</v>
      </c>
      <c r="Z270" s="722">
        <v>0</v>
      </c>
      <c r="AA270" s="1036">
        <v>0</v>
      </c>
      <c r="AB270" s="1036">
        <v>0</v>
      </c>
      <c r="AC270" s="723">
        <v>0</v>
      </c>
      <c r="AD270" s="722">
        <v>1.4350000000000001E-3</v>
      </c>
      <c r="AE270" s="1036">
        <v>1.0509999999999901E-3</v>
      </c>
      <c r="AF270" s="1036">
        <v>3.3249999999999998E-3</v>
      </c>
      <c r="AG270" s="723">
        <v>3.5509999999999999E-3</v>
      </c>
      <c r="AH270" s="736">
        <v>297.18257863758402</v>
      </c>
      <c r="AI270" s="1035">
        <v>188.049507031057</v>
      </c>
      <c r="AJ270" s="737">
        <v>235.54509420694899</v>
      </c>
    </row>
    <row r="271" spans="1:36" ht="12.75" customHeight="1" x14ac:dyDescent="0.2">
      <c r="A271" s="1339" t="s">
        <v>671</v>
      </c>
      <c r="B271" s="1340" t="s">
        <v>186</v>
      </c>
      <c r="C271" s="1341" t="s">
        <v>14</v>
      </c>
      <c r="D271" s="1342" t="s">
        <v>1453</v>
      </c>
      <c r="E271" s="1060" t="s">
        <v>1925</v>
      </c>
      <c r="F271" s="715">
        <v>3.0576400000000001</v>
      </c>
      <c r="G271" s="1039">
        <v>1.26739</v>
      </c>
      <c r="H271" s="1039">
        <v>1.07745</v>
      </c>
      <c r="I271" s="716">
        <v>5.5017959999999997</v>
      </c>
      <c r="J271" s="715">
        <v>1.0081</v>
      </c>
      <c r="K271" s="1039">
        <v>0.79011799999999999</v>
      </c>
      <c r="L271" s="1039">
        <v>1.5741400000000001</v>
      </c>
      <c r="M271" s="716">
        <v>1.884735</v>
      </c>
      <c r="N271" s="715">
        <v>0.81202700000000005</v>
      </c>
      <c r="O271" s="1039">
        <v>0.93169299999999999</v>
      </c>
      <c r="P271" s="1039">
        <v>1.8079000000000001</v>
      </c>
      <c r="Q271" s="716">
        <v>1.9325380000000001</v>
      </c>
      <c r="R271" s="718">
        <v>1.3566E-2</v>
      </c>
      <c r="S271" s="1038">
        <v>8.8590000000000006E-3</v>
      </c>
      <c r="T271" s="1038">
        <v>3.0026000000000001E-2</v>
      </c>
      <c r="U271" s="719">
        <v>1.5959999999999998E-2</v>
      </c>
      <c r="V271" s="722">
        <v>1.6999999999999899E-3</v>
      </c>
      <c r="W271" s="1036">
        <v>1.9E-3</v>
      </c>
      <c r="X271" s="1036">
        <v>2E-3</v>
      </c>
      <c r="Y271" s="723">
        <v>2E-3</v>
      </c>
      <c r="Z271" s="722">
        <v>0</v>
      </c>
      <c r="AA271" s="1036">
        <v>0</v>
      </c>
      <c r="AB271" s="1036">
        <v>0</v>
      </c>
      <c r="AC271" s="723">
        <v>0</v>
      </c>
      <c r="AD271" s="722">
        <v>2.3280000000000002E-3</v>
      </c>
      <c r="AE271" s="1036">
        <v>1.6429999999999999E-3</v>
      </c>
      <c r="AF271" s="1036">
        <v>5.6789999999999896E-3</v>
      </c>
      <c r="AG271" s="723">
        <v>5.7590000000000002E-3</v>
      </c>
      <c r="AH271" s="736">
        <v>186.78115640278099</v>
      </c>
      <c r="AI271" s="1035">
        <v>118.23247200295999</v>
      </c>
      <c r="AJ271" s="737">
        <v>147.55711355819699</v>
      </c>
    </row>
    <row r="272" spans="1:36" ht="12.75" customHeight="1" x14ac:dyDescent="0.2">
      <c r="A272" s="1339" t="s">
        <v>680</v>
      </c>
      <c r="B272" s="1340" t="s">
        <v>186</v>
      </c>
      <c r="C272" s="1341" t="s">
        <v>14</v>
      </c>
      <c r="D272" s="1342" t="s">
        <v>1460</v>
      </c>
      <c r="E272" s="1060" t="s">
        <v>1925</v>
      </c>
      <c r="F272" s="715">
        <v>3.4708399999999999</v>
      </c>
      <c r="G272" s="1039">
        <v>1.43588</v>
      </c>
      <c r="H272" s="1039">
        <v>1.18519</v>
      </c>
      <c r="I272" s="716">
        <v>6.2452810000000003</v>
      </c>
      <c r="J272" s="715">
        <v>1.27037</v>
      </c>
      <c r="K272" s="1039">
        <v>0.98154899999999901</v>
      </c>
      <c r="L272" s="1039">
        <v>1.78403</v>
      </c>
      <c r="M272" s="716">
        <v>2.375073</v>
      </c>
      <c r="N272" s="715">
        <v>0.97443299999999999</v>
      </c>
      <c r="O272" s="1039">
        <v>1.1386000000000001</v>
      </c>
      <c r="P272" s="1039">
        <v>2.0361699999999998</v>
      </c>
      <c r="Q272" s="716">
        <v>2.319045</v>
      </c>
      <c r="R272" s="718">
        <v>1.1627999999999901E-2</v>
      </c>
      <c r="S272" s="1038">
        <v>7.6639999999999998E-3</v>
      </c>
      <c r="T272" s="1038">
        <v>6.6400000000000001E-3</v>
      </c>
      <c r="U272" s="719">
        <v>1.3679999999999901E-2</v>
      </c>
      <c r="V272" s="722">
        <v>1.6999999999999999E-3</v>
      </c>
      <c r="W272" s="1036">
        <v>1.9E-3</v>
      </c>
      <c r="X272" s="1036">
        <v>2E-3</v>
      </c>
      <c r="Y272" s="723">
        <v>2E-3</v>
      </c>
      <c r="Z272" s="722">
        <v>0</v>
      </c>
      <c r="AA272" s="1036">
        <v>0</v>
      </c>
      <c r="AB272" s="1036">
        <v>0</v>
      </c>
      <c r="AC272" s="723">
        <v>0</v>
      </c>
      <c r="AD272" s="722">
        <v>1.9959999999999999E-3</v>
      </c>
      <c r="AE272" s="1036">
        <v>1.42299999999999E-3</v>
      </c>
      <c r="AF272" s="1036">
        <v>1.256E-3</v>
      </c>
      <c r="AG272" s="723">
        <v>4.9360000000000003E-3</v>
      </c>
      <c r="AH272" s="736">
        <v>209.22258446890601</v>
      </c>
      <c r="AI272" s="1035">
        <v>133.52084344249599</v>
      </c>
      <c r="AJ272" s="737">
        <v>166.95748069483</v>
      </c>
    </row>
    <row r="273" spans="1:36" ht="12.75" customHeight="1" x14ac:dyDescent="0.2">
      <c r="A273" s="1339" t="s">
        <v>692</v>
      </c>
      <c r="B273" s="1340" t="s">
        <v>186</v>
      </c>
      <c r="C273" s="1341" t="s">
        <v>14</v>
      </c>
      <c r="D273" s="1342" t="s">
        <v>1454</v>
      </c>
      <c r="E273" s="1060" t="s">
        <v>1925</v>
      </c>
      <c r="F273" s="715">
        <v>4.0493100000000002</v>
      </c>
      <c r="G273" s="1039">
        <v>1.6923299999999899</v>
      </c>
      <c r="H273" s="1039">
        <v>1.29293999999999</v>
      </c>
      <c r="I273" s="716">
        <v>7.286162</v>
      </c>
      <c r="J273" s="715">
        <v>1.7129399999999999</v>
      </c>
      <c r="K273" s="1039">
        <v>1.31037</v>
      </c>
      <c r="L273" s="1039">
        <v>2.1119699999999901</v>
      </c>
      <c r="M273" s="716">
        <v>3.202518</v>
      </c>
      <c r="N273" s="715">
        <v>1.25284</v>
      </c>
      <c r="O273" s="1039">
        <v>1.4859499999999899</v>
      </c>
      <c r="P273" s="1039">
        <v>2.4379199999999899</v>
      </c>
      <c r="Q273" s="716">
        <v>2.98163</v>
      </c>
      <c r="R273" s="718">
        <v>8.3639999999999999E-3</v>
      </c>
      <c r="S273" s="1038">
        <v>5.6509999999999902E-3</v>
      </c>
      <c r="T273" s="1038">
        <v>1.75749999999999E-2</v>
      </c>
      <c r="U273" s="719">
        <v>9.8399999999999998E-3</v>
      </c>
      <c r="V273" s="722">
        <v>1.6999999999999999E-3</v>
      </c>
      <c r="W273" s="1036">
        <v>1.9E-3</v>
      </c>
      <c r="X273" s="1036">
        <v>2E-3</v>
      </c>
      <c r="Y273" s="723">
        <v>2E-3</v>
      </c>
      <c r="Z273" s="722">
        <v>0</v>
      </c>
      <c r="AA273" s="1036">
        <v>0</v>
      </c>
      <c r="AB273" s="1036">
        <v>0</v>
      </c>
      <c r="AC273" s="723">
        <v>0</v>
      </c>
      <c r="AD273" s="722">
        <v>1.4350000000000001E-3</v>
      </c>
      <c r="AE273" s="1036">
        <v>1.0510000000000001E-3</v>
      </c>
      <c r="AF273" s="1036">
        <v>3.3249999999999899E-3</v>
      </c>
      <c r="AG273" s="723">
        <v>3.5509999999999899E-3</v>
      </c>
      <c r="AH273" s="736">
        <v>324.97206728632898</v>
      </c>
      <c r="AI273" s="1035">
        <v>201.41371199712</v>
      </c>
      <c r="AJ273" s="737">
        <v>248.450287070625</v>
      </c>
    </row>
    <row r="274" spans="1:36" ht="12.75" customHeight="1" x14ac:dyDescent="0.2">
      <c r="A274" s="1339" t="s">
        <v>672</v>
      </c>
      <c r="B274" s="1340" t="s">
        <v>186</v>
      </c>
      <c r="C274" s="1341" t="s">
        <v>14</v>
      </c>
      <c r="D274" s="1342" t="s">
        <v>1453</v>
      </c>
      <c r="E274" s="1060" t="s">
        <v>1924</v>
      </c>
      <c r="F274" s="513"/>
      <c r="I274" s="579"/>
      <c r="J274" s="513"/>
      <c r="M274" s="579"/>
      <c r="N274" s="513"/>
      <c r="Q274" s="579"/>
      <c r="R274" s="513"/>
      <c r="U274" s="579"/>
      <c r="V274" s="513"/>
      <c r="Y274" s="579"/>
      <c r="Z274" s="513"/>
      <c r="AC274" s="706"/>
      <c r="AD274" s="513"/>
      <c r="AG274" s="579"/>
      <c r="AH274" s="513"/>
      <c r="AJ274" s="579"/>
    </row>
    <row r="275" spans="1:36" ht="12.75" customHeight="1" x14ac:dyDescent="0.2">
      <c r="A275" s="1339" t="s">
        <v>681</v>
      </c>
      <c r="B275" s="1340" t="s">
        <v>186</v>
      </c>
      <c r="C275" s="1341" t="s">
        <v>14</v>
      </c>
      <c r="D275" s="1342" t="s">
        <v>1460</v>
      </c>
      <c r="E275" s="1060" t="s">
        <v>1924</v>
      </c>
      <c r="F275" s="715">
        <v>3.4708399999999999</v>
      </c>
      <c r="G275" s="1039">
        <v>1.43588</v>
      </c>
      <c r="H275" s="1039">
        <v>1.18519</v>
      </c>
      <c r="I275" s="716">
        <v>6.2452810000000003</v>
      </c>
      <c r="J275" s="715">
        <v>1.27037</v>
      </c>
      <c r="K275" s="1039">
        <v>0.981549</v>
      </c>
      <c r="L275" s="1039">
        <v>1.78403</v>
      </c>
      <c r="M275" s="716">
        <v>2.375073</v>
      </c>
      <c r="N275" s="715">
        <v>0.97443299999999899</v>
      </c>
      <c r="O275" s="1039">
        <v>1.1386000000000001</v>
      </c>
      <c r="P275" s="1039">
        <v>2.03616999999999</v>
      </c>
      <c r="Q275" s="716">
        <v>2.319045</v>
      </c>
      <c r="R275" s="718">
        <v>1.1627999999999999E-2</v>
      </c>
      <c r="S275" s="1038">
        <v>7.6639999999999998E-3</v>
      </c>
      <c r="T275" s="1038">
        <v>6.6399999999999897E-3</v>
      </c>
      <c r="U275" s="719">
        <v>1.3679999999999901E-2</v>
      </c>
      <c r="V275" s="722">
        <v>1.6999999999999999E-3</v>
      </c>
      <c r="W275" s="1036">
        <v>1.9E-3</v>
      </c>
      <c r="X275" s="1036">
        <v>1.9999999999999901E-3</v>
      </c>
      <c r="Y275" s="723">
        <v>2E-3</v>
      </c>
      <c r="Z275" s="722">
        <v>0</v>
      </c>
      <c r="AA275" s="1036">
        <v>0</v>
      </c>
      <c r="AB275" s="1036">
        <v>0</v>
      </c>
      <c r="AC275" s="723">
        <v>0</v>
      </c>
      <c r="AD275" s="722">
        <v>1.9959999999999999E-3</v>
      </c>
      <c r="AE275" s="1036">
        <v>1.423E-3</v>
      </c>
      <c r="AF275" s="1036">
        <v>1.256E-3</v>
      </c>
      <c r="AG275" s="723">
        <v>4.9360000000000003E-3</v>
      </c>
      <c r="AH275" s="736">
        <v>212.00331498810399</v>
      </c>
      <c r="AI275" s="1035">
        <v>132.59863710440001</v>
      </c>
      <c r="AJ275" s="737">
        <v>164.78397006107599</v>
      </c>
    </row>
    <row r="276" spans="1:36" ht="12.75" customHeight="1" x14ac:dyDescent="0.2">
      <c r="A276" s="1339" t="s">
        <v>693</v>
      </c>
      <c r="B276" s="1340" t="s">
        <v>186</v>
      </c>
      <c r="C276" s="1341" t="s">
        <v>14</v>
      </c>
      <c r="D276" s="1342" t="s">
        <v>1454</v>
      </c>
      <c r="E276" s="1060" t="s">
        <v>1924</v>
      </c>
      <c r="F276" s="715">
        <v>4.0493100000000002</v>
      </c>
      <c r="G276" s="1039">
        <v>1.6923299999999999</v>
      </c>
      <c r="H276" s="1039">
        <v>1.29294</v>
      </c>
      <c r="I276" s="716">
        <v>7.286162</v>
      </c>
      <c r="J276" s="715">
        <v>1.7129399999999999</v>
      </c>
      <c r="K276" s="1039">
        <v>1.31036999999999</v>
      </c>
      <c r="L276" s="1039">
        <v>2.1119699999999999</v>
      </c>
      <c r="M276" s="716">
        <v>3.202518</v>
      </c>
      <c r="N276" s="715">
        <v>1.25284</v>
      </c>
      <c r="O276" s="1039">
        <v>1.4859500000000001</v>
      </c>
      <c r="P276" s="1039">
        <v>2.4379200000000001</v>
      </c>
      <c r="Q276" s="716">
        <v>2.98163</v>
      </c>
      <c r="R276" s="718">
        <v>8.3639999999999999E-3</v>
      </c>
      <c r="S276" s="1038">
        <v>5.6509999999999902E-3</v>
      </c>
      <c r="T276" s="1038">
        <v>1.7575E-2</v>
      </c>
      <c r="U276" s="719">
        <v>9.8399999999999998E-3</v>
      </c>
      <c r="V276" s="722">
        <v>1.6999999999999899E-3</v>
      </c>
      <c r="W276" s="1036">
        <v>1.89999999999999E-3</v>
      </c>
      <c r="X276" s="1036">
        <v>2E-3</v>
      </c>
      <c r="Y276" s="723">
        <v>2E-3</v>
      </c>
      <c r="Z276" s="722">
        <v>0</v>
      </c>
      <c r="AA276" s="1036">
        <v>0</v>
      </c>
      <c r="AB276" s="1036">
        <v>0</v>
      </c>
      <c r="AC276" s="723">
        <v>0</v>
      </c>
      <c r="AD276" s="722">
        <v>1.4350000000000001E-3</v>
      </c>
      <c r="AE276" s="1036">
        <v>1.0510000000000001E-3</v>
      </c>
      <c r="AF276" s="1036">
        <v>3.3249999999999998E-3</v>
      </c>
      <c r="AG276" s="723">
        <v>3.5509999999999999E-3</v>
      </c>
      <c r="AH276" s="736">
        <v>327.36433601864098</v>
      </c>
      <c r="AI276" s="1035">
        <v>201.07137148744499</v>
      </c>
      <c r="AJ276" s="737">
        <v>246.32733708472901</v>
      </c>
    </row>
    <row r="277" spans="1:36" ht="12.75" customHeight="1" x14ac:dyDescent="0.2">
      <c r="A277" s="1339" t="s">
        <v>673</v>
      </c>
      <c r="B277" s="1340" t="s">
        <v>186</v>
      </c>
      <c r="C277" s="1341" t="s">
        <v>14</v>
      </c>
      <c r="D277" s="1342" t="s">
        <v>1453</v>
      </c>
      <c r="E277" s="1060" t="s">
        <v>1923</v>
      </c>
      <c r="F277" s="715">
        <v>3.0576400000000001</v>
      </c>
      <c r="G277" s="1039">
        <v>1.26739</v>
      </c>
      <c r="H277" s="1039">
        <v>1.07745</v>
      </c>
      <c r="I277" s="716">
        <v>5.5017959999999997</v>
      </c>
      <c r="J277" s="715">
        <v>1.0081</v>
      </c>
      <c r="K277" s="1039">
        <v>0.79011799999999999</v>
      </c>
      <c r="L277" s="1039">
        <v>1.5741400000000001</v>
      </c>
      <c r="M277" s="716">
        <v>1.884735</v>
      </c>
      <c r="N277" s="715">
        <v>0.81202700000000005</v>
      </c>
      <c r="O277" s="1039">
        <v>0.93169299999999999</v>
      </c>
      <c r="P277" s="1039">
        <v>1.8079000000000001</v>
      </c>
      <c r="Q277" s="716">
        <v>1.9325380000000001</v>
      </c>
      <c r="R277" s="718">
        <v>1.3566E-2</v>
      </c>
      <c r="S277" s="1038">
        <v>8.8590000000000006E-3</v>
      </c>
      <c r="T277" s="1038">
        <v>3.0026000000000001E-2</v>
      </c>
      <c r="U277" s="719">
        <v>1.5959999999999998E-2</v>
      </c>
      <c r="V277" s="722">
        <v>1.6999999999999999E-3</v>
      </c>
      <c r="W277" s="1036">
        <v>1.89999999999999E-3</v>
      </c>
      <c r="X277" s="1036">
        <v>2E-3</v>
      </c>
      <c r="Y277" s="723">
        <v>2E-3</v>
      </c>
      <c r="Z277" s="722">
        <v>0</v>
      </c>
      <c r="AA277" s="1036">
        <v>0</v>
      </c>
      <c r="AB277" s="1036">
        <v>0</v>
      </c>
      <c r="AC277" s="723">
        <v>0</v>
      </c>
      <c r="AD277" s="722">
        <v>2.3280000000000002E-3</v>
      </c>
      <c r="AE277" s="1036">
        <v>1.6429999999999999E-3</v>
      </c>
      <c r="AF277" s="1036">
        <v>5.679E-3</v>
      </c>
      <c r="AG277" s="723">
        <v>5.7590000000000002E-3</v>
      </c>
      <c r="AH277" s="736">
        <v>182.92908541798701</v>
      </c>
      <c r="AI277" s="1035">
        <v>115.79411106958599</v>
      </c>
      <c r="AJ277" s="737">
        <v>144.51397748021</v>
      </c>
    </row>
    <row r="278" spans="1:36" ht="12.75" customHeight="1" x14ac:dyDescent="0.2">
      <c r="A278" s="1339" t="s">
        <v>682</v>
      </c>
      <c r="B278" s="1340" t="s">
        <v>186</v>
      </c>
      <c r="C278" s="1341" t="s">
        <v>14</v>
      </c>
      <c r="D278" s="1342" t="s">
        <v>1460</v>
      </c>
      <c r="E278" s="1060" t="s">
        <v>1923</v>
      </c>
      <c r="F278" s="715">
        <v>3.4708399999999902</v>
      </c>
      <c r="G278" s="1039">
        <v>1.43588</v>
      </c>
      <c r="H278" s="1039">
        <v>1.18519</v>
      </c>
      <c r="I278" s="716">
        <v>6.2452810000000003</v>
      </c>
      <c r="J278" s="715">
        <v>1.27037</v>
      </c>
      <c r="K278" s="1039">
        <v>0.981549</v>
      </c>
      <c r="L278" s="1039">
        <v>1.78403</v>
      </c>
      <c r="M278" s="716">
        <v>2.375073</v>
      </c>
      <c r="N278" s="715">
        <v>0.97443299999999999</v>
      </c>
      <c r="O278" s="1039">
        <v>1.1386000000000001</v>
      </c>
      <c r="P278" s="1039">
        <v>2.0361699999999998</v>
      </c>
      <c r="Q278" s="716">
        <v>2.319045</v>
      </c>
      <c r="R278" s="718">
        <v>1.1627999999999999E-2</v>
      </c>
      <c r="S278" s="1038">
        <v>7.6639999999999998E-3</v>
      </c>
      <c r="T278" s="1038">
        <v>6.6400000000000001E-3</v>
      </c>
      <c r="U278" s="719">
        <v>1.3679999999999999E-2</v>
      </c>
      <c r="V278" s="722">
        <v>1.6999999999999999E-3</v>
      </c>
      <c r="W278" s="1036">
        <v>1.9E-3</v>
      </c>
      <c r="X278" s="1036">
        <v>2E-3</v>
      </c>
      <c r="Y278" s="723">
        <v>2E-3</v>
      </c>
      <c r="Z278" s="722">
        <v>0</v>
      </c>
      <c r="AA278" s="1036">
        <v>0</v>
      </c>
      <c r="AB278" s="1036">
        <v>0</v>
      </c>
      <c r="AC278" s="723">
        <v>0</v>
      </c>
      <c r="AD278" s="722">
        <v>1.99599999999999E-3</v>
      </c>
      <c r="AE278" s="1036">
        <v>1.423E-3</v>
      </c>
      <c r="AF278" s="1036">
        <v>1.256E-3</v>
      </c>
      <c r="AG278" s="723">
        <v>4.9360000000000003E-3</v>
      </c>
      <c r="AH278" s="736">
        <v>219.10881030822901</v>
      </c>
      <c r="AI278" s="1035">
        <v>139.07002726937</v>
      </c>
      <c r="AJ278" s="737">
        <v>173.782046810022</v>
      </c>
    </row>
    <row r="279" spans="1:36" ht="12.75" customHeight="1" x14ac:dyDescent="0.2">
      <c r="A279" s="1339" t="s">
        <v>694</v>
      </c>
      <c r="B279" s="1340" t="s">
        <v>186</v>
      </c>
      <c r="C279" s="1341" t="s">
        <v>14</v>
      </c>
      <c r="D279" s="1342" t="s">
        <v>1454</v>
      </c>
      <c r="E279" s="1060" t="s">
        <v>1923</v>
      </c>
      <c r="F279" s="715">
        <v>4.0493100000000002</v>
      </c>
      <c r="G279" s="1039">
        <v>1.6923299999999899</v>
      </c>
      <c r="H279" s="1039">
        <v>1.29294</v>
      </c>
      <c r="I279" s="716">
        <v>7.286162</v>
      </c>
      <c r="J279" s="715">
        <v>1.7129399999999999</v>
      </c>
      <c r="K279" s="1039">
        <v>1.31036999999999</v>
      </c>
      <c r="L279" s="1039">
        <v>2.1119699999999999</v>
      </c>
      <c r="M279" s="716">
        <v>3.202518</v>
      </c>
      <c r="N279" s="715">
        <v>1.25284</v>
      </c>
      <c r="O279" s="1039">
        <v>1.4859499999999899</v>
      </c>
      <c r="P279" s="1039">
        <v>2.4379200000000001</v>
      </c>
      <c r="Q279" s="716">
        <v>2.98163</v>
      </c>
      <c r="R279" s="718">
        <v>8.3639999999999895E-3</v>
      </c>
      <c r="S279" s="1038">
        <v>5.6509999999999998E-3</v>
      </c>
      <c r="T279" s="1038">
        <v>1.7575E-2</v>
      </c>
      <c r="U279" s="719">
        <v>9.8399999999999998E-3</v>
      </c>
      <c r="V279" s="722">
        <v>1.6999999999999899E-3</v>
      </c>
      <c r="W279" s="1036">
        <v>1.89999999999999E-3</v>
      </c>
      <c r="X279" s="1036">
        <v>2E-3</v>
      </c>
      <c r="Y279" s="723">
        <v>2E-3</v>
      </c>
      <c r="Z279" s="722">
        <v>0</v>
      </c>
      <c r="AA279" s="1036">
        <v>0</v>
      </c>
      <c r="AB279" s="1036">
        <v>0</v>
      </c>
      <c r="AC279" s="723">
        <v>0</v>
      </c>
      <c r="AD279" s="722">
        <v>1.4349999999999901E-3</v>
      </c>
      <c r="AE279" s="1036">
        <v>1.0510000000000001E-3</v>
      </c>
      <c r="AF279" s="1036">
        <v>3.3249999999999998E-3</v>
      </c>
      <c r="AG279" s="723">
        <v>3.5509999999999999E-3</v>
      </c>
      <c r="AH279" s="736">
        <v>339.18106954095703</v>
      </c>
      <c r="AI279" s="1035">
        <v>209.237710663315</v>
      </c>
      <c r="AJ279" s="737">
        <v>258.41713905620401</v>
      </c>
    </row>
    <row r="280" spans="1:36" ht="12.75" customHeight="1" x14ac:dyDescent="0.2">
      <c r="A280" s="1339" t="s">
        <v>683</v>
      </c>
      <c r="B280" s="1340" t="s">
        <v>186</v>
      </c>
      <c r="C280" s="1341" t="s">
        <v>14</v>
      </c>
      <c r="D280" s="1342" t="s">
        <v>1460</v>
      </c>
      <c r="E280" s="1060" t="s">
        <v>1922</v>
      </c>
      <c r="F280" s="715">
        <v>3.4708399999999902</v>
      </c>
      <c r="G280" s="1039">
        <v>1.43588</v>
      </c>
      <c r="H280" s="1039">
        <v>1.18519</v>
      </c>
      <c r="I280" s="716">
        <v>6.2452810000000003</v>
      </c>
      <c r="J280" s="715">
        <v>1.27037</v>
      </c>
      <c r="K280" s="1039">
        <v>0.98154899999999901</v>
      </c>
      <c r="L280" s="1039">
        <v>1.78403</v>
      </c>
      <c r="M280" s="716">
        <v>2.3750729999999902</v>
      </c>
      <c r="N280" s="715">
        <v>0.97443299999999999</v>
      </c>
      <c r="O280" s="1039">
        <v>1.1386000000000001</v>
      </c>
      <c r="P280" s="1039">
        <v>2.0361699999999998</v>
      </c>
      <c r="Q280" s="716">
        <v>2.319045</v>
      </c>
      <c r="R280" s="718">
        <v>1.1627999999999999E-2</v>
      </c>
      <c r="S280" s="1038">
        <v>7.6639999999999903E-3</v>
      </c>
      <c r="T280" s="1038">
        <v>6.6400000000000001E-3</v>
      </c>
      <c r="U280" s="719">
        <v>1.3679999999999999E-2</v>
      </c>
      <c r="V280" s="722">
        <v>1.6999999999999899E-3</v>
      </c>
      <c r="W280" s="1036">
        <v>1.9E-3</v>
      </c>
      <c r="X280" s="1036">
        <v>2E-3</v>
      </c>
      <c r="Y280" s="723">
        <v>1.9999999999999901E-3</v>
      </c>
      <c r="Z280" s="722">
        <v>0</v>
      </c>
      <c r="AA280" s="1036">
        <v>0</v>
      </c>
      <c r="AB280" s="1036">
        <v>0</v>
      </c>
      <c r="AC280" s="723">
        <v>0</v>
      </c>
      <c r="AD280" s="722">
        <v>1.9959999999999999E-3</v>
      </c>
      <c r="AE280" s="1036">
        <v>1.423E-3</v>
      </c>
      <c r="AF280" s="1036">
        <v>1.256E-3</v>
      </c>
      <c r="AG280" s="723">
        <v>4.9360000000000003E-3</v>
      </c>
      <c r="AH280" s="736">
        <v>216.25437777051999</v>
      </c>
      <c r="AI280" s="1035">
        <v>136.876953151191</v>
      </c>
      <c r="AJ280" s="737">
        <v>170.816810126446</v>
      </c>
    </row>
    <row r="281" spans="1:36" ht="12.75" customHeight="1" x14ac:dyDescent="0.2">
      <c r="A281" s="1339" t="s">
        <v>695</v>
      </c>
      <c r="B281" s="1340" t="s">
        <v>186</v>
      </c>
      <c r="C281" s="1341" t="s">
        <v>14</v>
      </c>
      <c r="D281" s="1342" t="s">
        <v>1454</v>
      </c>
      <c r="E281" s="1060" t="s">
        <v>1922</v>
      </c>
      <c r="F281" s="715">
        <v>4.0493100000000002</v>
      </c>
      <c r="G281" s="1039">
        <v>1.6923299999999899</v>
      </c>
      <c r="H281" s="1039">
        <v>1.29293999999999</v>
      </c>
      <c r="I281" s="716">
        <v>7.2861619999999903</v>
      </c>
      <c r="J281" s="715">
        <v>1.7129399999999999</v>
      </c>
      <c r="K281" s="1039">
        <v>1.31036999999999</v>
      </c>
      <c r="L281" s="1039">
        <v>2.1119699999999999</v>
      </c>
      <c r="M281" s="716">
        <v>3.2025179999999902</v>
      </c>
      <c r="N281" s="715">
        <v>1.25284</v>
      </c>
      <c r="O281" s="1039">
        <v>1.4859499999999899</v>
      </c>
      <c r="P281" s="1039">
        <v>2.4379200000000001</v>
      </c>
      <c r="Q281" s="716">
        <v>2.9816299999999898</v>
      </c>
      <c r="R281" s="718">
        <v>8.3639999999999999E-3</v>
      </c>
      <c r="S281" s="1038">
        <v>5.6509999999999902E-3</v>
      </c>
      <c r="T281" s="1038">
        <v>1.7575E-2</v>
      </c>
      <c r="U281" s="719">
        <v>9.8399999999999998E-3</v>
      </c>
      <c r="V281" s="722">
        <v>1.6999999999999899E-3</v>
      </c>
      <c r="W281" s="1036">
        <v>1.9E-3</v>
      </c>
      <c r="X281" s="1036">
        <v>1.9999999999999901E-3</v>
      </c>
      <c r="Y281" s="723">
        <v>2E-3</v>
      </c>
      <c r="Z281" s="722">
        <v>0</v>
      </c>
      <c r="AA281" s="1036">
        <v>0</v>
      </c>
      <c r="AB281" s="1036">
        <v>0</v>
      </c>
      <c r="AC281" s="723">
        <v>0</v>
      </c>
      <c r="AD281" s="722">
        <v>1.4350000000000001E-3</v>
      </c>
      <c r="AE281" s="1036">
        <v>1.0510000000000001E-3</v>
      </c>
      <c r="AF281" s="1036">
        <v>3.3249999999999899E-3</v>
      </c>
      <c r="AG281" s="723">
        <v>3.5509999999999899E-3</v>
      </c>
      <c r="AH281" s="736">
        <v>341.91433496934798</v>
      </c>
      <c r="AI281" s="1035">
        <v>211.71502406438699</v>
      </c>
      <c r="AJ281" s="737">
        <v>260.508467161255</v>
      </c>
    </row>
    <row r="282" spans="1:36" ht="12.75" customHeight="1" x14ac:dyDescent="0.2">
      <c r="A282" s="1339" t="s">
        <v>684</v>
      </c>
      <c r="B282" s="1340" t="s">
        <v>186</v>
      </c>
      <c r="C282" s="1341" t="s">
        <v>14</v>
      </c>
      <c r="D282" s="1342" t="s">
        <v>1460</v>
      </c>
      <c r="E282" s="1060" t="s">
        <v>1921</v>
      </c>
      <c r="F282" s="715">
        <v>3.4708399999999999</v>
      </c>
      <c r="G282" s="1039">
        <v>1.43588</v>
      </c>
      <c r="H282" s="1039">
        <v>1.18518999999999</v>
      </c>
      <c r="I282" s="716">
        <v>6.2452810000000003</v>
      </c>
      <c r="J282" s="715">
        <v>1.27037</v>
      </c>
      <c r="K282" s="1039">
        <v>0.98154899999999901</v>
      </c>
      <c r="L282" s="1039">
        <v>1.78403</v>
      </c>
      <c r="M282" s="716">
        <v>2.375073</v>
      </c>
      <c r="N282" s="715">
        <v>0.97443299999999999</v>
      </c>
      <c r="O282" s="1039">
        <v>1.1386000000000001</v>
      </c>
      <c r="P282" s="1039">
        <v>2.03616999999999</v>
      </c>
      <c r="Q282" s="716">
        <v>2.319045</v>
      </c>
      <c r="R282" s="718">
        <v>1.1627999999999901E-2</v>
      </c>
      <c r="S282" s="1038">
        <v>7.6639999999999903E-3</v>
      </c>
      <c r="T282" s="1038">
        <v>6.6399999999999897E-3</v>
      </c>
      <c r="U282" s="719">
        <v>1.3679999999999999E-2</v>
      </c>
      <c r="V282" s="722">
        <v>1.6999999999999999E-3</v>
      </c>
      <c r="W282" s="1036">
        <v>1.89999999999999E-3</v>
      </c>
      <c r="X282" s="1036">
        <v>1.9999999999999901E-3</v>
      </c>
      <c r="Y282" s="723">
        <v>2E-3</v>
      </c>
      <c r="Z282" s="722">
        <v>0</v>
      </c>
      <c r="AA282" s="1036">
        <v>0</v>
      </c>
      <c r="AB282" s="1036">
        <v>0</v>
      </c>
      <c r="AC282" s="723">
        <v>0</v>
      </c>
      <c r="AD282" s="722">
        <v>1.9959999999999999E-3</v>
      </c>
      <c r="AE282" s="1036">
        <v>1.423E-3</v>
      </c>
      <c r="AF282" s="1036">
        <v>1.25599999999999E-3</v>
      </c>
      <c r="AG282" s="723">
        <v>4.9360000000000003E-3</v>
      </c>
      <c r="AH282" s="736">
        <v>219.33661332609901</v>
      </c>
      <c r="AI282" s="1035">
        <v>138.88148297387099</v>
      </c>
      <c r="AJ282" s="737">
        <v>173.35251814416901</v>
      </c>
    </row>
    <row r="283" spans="1:36" ht="12.75" customHeight="1" x14ac:dyDescent="0.2">
      <c r="A283" s="1339" t="s">
        <v>696</v>
      </c>
      <c r="B283" s="1340" t="s">
        <v>186</v>
      </c>
      <c r="C283" s="1341" t="s">
        <v>14</v>
      </c>
      <c r="D283" s="1342" t="s">
        <v>1454</v>
      </c>
      <c r="E283" s="1060" t="s">
        <v>1921</v>
      </c>
      <c r="F283" s="715">
        <v>4.0493099999999904</v>
      </c>
      <c r="G283" s="1039">
        <v>1.6923299999999899</v>
      </c>
      <c r="H283" s="1039">
        <v>1.29294</v>
      </c>
      <c r="I283" s="716">
        <v>7.286162</v>
      </c>
      <c r="J283" s="715">
        <v>1.7129399999999999</v>
      </c>
      <c r="K283" s="1039">
        <v>1.31036999999999</v>
      </c>
      <c r="L283" s="1039">
        <v>2.1119699999999999</v>
      </c>
      <c r="M283" s="716">
        <v>3.2025179999999902</v>
      </c>
      <c r="N283" s="715">
        <v>1.25284</v>
      </c>
      <c r="O283" s="1039">
        <v>1.4859499999999899</v>
      </c>
      <c r="P283" s="1039">
        <v>2.4379200000000001</v>
      </c>
      <c r="Q283" s="716">
        <v>2.9816299999999898</v>
      </c>
      <c r="R283" s="718">
        <v>8.3639999999999999E-3</v>
      </c>
      <c r="S283" s="1038">
        <v>5.6509999999999902E-3</v>
      </c>
      <c r="T283" s="1038">
        <v>1.7575E-2</v>
      </c>
      <c r="U283" s="719">
        <v>9.8399999999999894E-3</v>
      </c>
      <c r="V283" s="722">
        <v>1.6999999999999999E-3</v>
      </c>
      <c r="W283" s="1036">
        <v>1.89999999999999E-3</v>
      </c>
      <c r="X283" s="1036">
        <v>2E-3</v>
      </c>
      <c r="Y283" s="723">
        <v>1.9999999999999901E-3</v>
      </c>
      <c r="Z283" s="722">
        <v>0</v>
      </c>
      <c r="AA283" s="1036">
        <v>0</v>
      </c>
      <c r="AB283" s="1036">
        <v>0</v>
      </c>
      <c r="AC283" s="723">
        <v>0</v>
      </c>
      <c r="AD283" s="722">
        <v>1.4350000000000001E-3</v>
      </c>
      <c r="AE283" s="1036">
        <v>1.0510000000000001E-3</v>
      </c>
      <c r="AF283" s="1036">
        <v>3.3249999999999998E-3</v>
      </c>
      <c r="AG283" s="723">
        <v>3.5509999999999899E-3</v>
      </c>
      <c r="AH283" s="736">
        <v>320.628774953488</v>
      </c>
      <c r="AI283" s="1035">
        <v>193.258292053133</v>
      </c>
      <c r="AJ283" s="737">
        <v>235.90552873146001</v>
      </c>
    </row>
    <row r="284" spans="1:36" ht="12.75" customHeight="1" x14ac:dyDescent="0.2">
      <c r="A284" s="1339" t="s">
        <v>685</v>
      </c>
      <c r="B284" s="1340" t="s">
        <v>186</v>
      </c>
      <c r="C284" s="1341" t="s">
        <v>14</v>
      </c>
      <c r="D284" s="1342" t="s">
        <v>1460</v>
      </c>
      <c r="E284" s="1060" t="s">
        <v>1920</v>
      </c>
      <c r="F284" s="715">
        <v>3.4708399999999902</v>
      </c>
      <c r="G284" s="1039">
        <v>1.43588</v>
      </c>
      <c r="H284" s="1039">
        <v>1.18519</v>
      </c>
      <c r="I284" s="716">
        <v>6.2452810000000003</v>
      </c>
      <c r="J284" s="715">
        <v>1.27037</v>
      </c>
      <c r="K284" s="1039">
        <v>0.981549</v>
      </c>
      <c r="L284" s="1039">
        <v>1.78402999999999</v>
      </c>
      <c r="M284" s="716">
        <v>2.375073</v>
      </c>
      <c r="N284" s="715">
        <v>0.97443299999999899</v>
      </c>
      <c r="O284" s="1039">
        <v>1.1386000000000001</v>
      </c>
      <c r="P284" s="1039">
        <v>2.0361699999999998</v>
      </c>
      <c r="Q284" s="716">
        <v>2.319045</v>
      </c>
      <c r="R284" s="718">
        <v>1.1627999999999901E-2</v>
      </c>
      <c r="S284" s="1038">
        <v>7.6639999999999998E-3</v>
      </c>
      <c r="T284" s="1038">
        <v>6.6400000000000001E-3</v>
      </c>
      <c r="U284" s="719">
        <v>1.3679999999999999E-2</v>
      </c>
      <c r="V284" s="722">
        <v>1.6999999999999999E-3</v>
      </c>
      <c r="W284" s="1036">
        <v>1.9E-3</v>
      </c>
      <c r="X284" s="1036">
        <v>2E-3</v>
      </c>
      <c r="Y284" s="723">
        <v>2E-3</v>
      </c>
      <c r="Z284" s="722">
        <v>0</v>
      </c>
      <c r="AA284" s="1036">
        <v>0</v>
      </c>
      <c r="AB284" s="1036">
        <v>0</v>
      </c>
      <c r="AC284" s="723">
        <v>0</v>
      </c>
      <c r="AD284" s="722">
        <v>1.9959999999999999E-3</v>
      </c>
      <c r="AE284" s="1036">
        <v>1.423E-3</v>
      </c>
      <c r="AF284" s="1036">
        <v>1.256E-3</v>
      </c>
      <c r="AG284" s="723">
        <v>4.9360000000000003E-3</v>
      </c>
      <c r="AH284" s="736">
        <v>210.88720335207199</v>
      </c>
      <c r="AI284" s="1035">
        <v>133.49159972186101</v>
      </c>
      <c r="AJ284" s="737">
        <v>166.60089064813701</v>
      </c>
    </row>
    <row r="285" spans="1:36" ht="12.75" customHeight="1" x14ac:dyDescent="0.2">
      <c r="A285" s="1339" t="s">
        <v>697</v>
      </c>
      <c r="B285" s="1340" t="s">
        <v>186</v>
      </c>
      <c r="C285" s="1341" t="s">
        <v>14</v>
      </c>
      <c r="D285" s="1342" t="s">
        <v>1454</v>
      </c>
      <c r="E285" s="1060" t="s">
        <v>1920</v>
      </c>
      <c r="F285" s="728">
        <v>4.0493099999999904</v>
      </c>
      <c r="G285" s="1045">
        <v>1.6923299999999899</v>
      </c>
      <c r="H285" s="1045">
        <v>1.29294</v>
      </c>
      <c r="I285" s="729">
        <v>7.2861619999999903</v>
      </c>
      <c r="J285" s="728">
        <v>1.7129399999999899</v>
      </c>
      <c r="K285" s="1045">
        <v>1.31036999999999</v>
      </c>
      <c r="L285" s="1045">
        <v>2.1119699999999901</v>
      </c>
      <c r="M285" s="729">
        <v>3.2025179999999902</v>
      </c>
      <c r="N285" s="728">
        <v>1.25284</v>
      </c>
      <c r="O285" s="1045">
        <v>1.4859499999999899</v>
      </c>
      <c r="P285" s="1045">
        <v>2.4379200000000001</v>
      </c>
      <c r="Q285" s="729">
        <v>2.9816299999999898</v>
      </c>
      <c r="R285" s="730">
        <v>8.3639999999999999E-3</v>
      </c>
      <c r="S285" s="1044">
        <v>5.6509999999999902E-3</v>
      </c>
      <c r="T285" s="1044">
        <v>1.7575E-2</v>
      </c>
      <c r="U285" s="731">
        <v>9.8399999999999894E-3</v>
      </c>
      <c r="V285" s="730">
        <v>1.6999999999999999E-3</v>
      </c>
      <c r="W285" s="1044">
        <v>1.89999999999999E-3</v>
      </c>
      <c r="X285" s="1044">
        <v>1.9999999999999901E-3</v>
      </c>
      <c r="Y285" s="731">
        <v>1.9999999999999901E-3</v>
      </c>
      <c r="Z285" s="730">
        <v>0</v>
      </c>
      <c r="AA285" s="1044">
        <v>0</v>
      </c>
      <c r="AB285" s="1044">
        <v>0</v>
      </c>
      <c r="AC285" s="731">
        <v>0</v>
      </c>
      <c r="AD285" s="730">
        <v>1.4350000000000001E-3</v>
      </c>
      <c r="AE285" s="1044">
        <v>1.0509999999999901E-3</v>
      </c>
      <c r="AF285" s="1044">
        <v>3.3249999999999899E-3</v>
      </c>
      <c r="AG285" s="731">
        <v>3.5509999999999899E-3</v>
      </c>
      <c r="AH285" s="732">
        <v>342.048098441175</v>
      </c>
      <c r="AI285" s="321">
        <v>211.205523250986</v>
      </c>
      <c r="AJ285" s="378">
        <v>259.97554956106501</v>
      </c>
    </row>
    <row r="286" spans="1:36" ht="12.75" customHeight="1" x14ac:dyDescent="0.2">
      <c r="A286" s="1339" t="s">
        <v>699</v>
      </c>
      <c r="B286" s="1340" t="s">
        <v>186</v>
      </c>
      <c r="C286" s="1341" t="s">
        <v>14</v>
      </c>
      <c r="D286" s="1342" t="s">
        <v>603</v>
      </c>
      <c r="E286" s="1060" t="s">
        <v>1919</v>
      </c>
      <c r="F286" s="715">
        <v>10.3057</v>
      </c>
      <c r="G286" s="1039">
        <v>4.43133</v>
      </c>
      <c r="H286" s="1039">
        <v>1.2277100000000001</v>
      </c>
      <c r="I286" s="716">
        <v>24.04</v>
      </c>
      <c r="J286" s="715">
        <v>0.61502400000000002</v>
      </c>
      <c r="K286" s="1039">
        <v>0.32437699999999903</v>
      </c>
      <c r="L286" s="1039">
        <v>9.2591999999999994E-2</v>
      </c>
      <c r="M286" s="716">
        <v>2.0799999999999899</v>
      </c>
      <c r="N286" s="715">
        <v>0.73715800000000098</v>
      </c>
      <c r="O286" s="1039">
        <v>0.669843999999999</v>
      </c>
      <c r="P286" s="1039">
        <v>0.52545900000000001</v>
      </c>
      <c r="Q286" s="716">
        <v>1.1499999999999899</v>
      </c>
      <c r="R286" s="718">
        <v>5.0000000000000001E-3</v>
      </c>
      <c r="S286" s="1038">
        <v>3.8300000000000001E-3</v>
      </c>
      <c r="T286" s="1038">
        <v>5.0000000000000001E-3</v>
      </c>
      <c r="U286" s="719">
        <v>2.5999999999999902E-2</v>
      </c>
      <c r="V286" s="722">
        <v>1.7500000000000002E-2</v>
      </c>
      <c r="W286" s="1036">
        <v>0.114731</v>
      </c>
      <c r="X286" s="1036">
        <v>7.3914999999999995E-2</v>
      </c>
      <c r="Y286" s="723">
        <v>0.34999999999999898</v>
      </c>
      <c r="Z286" s="722">
        <v>6.6750000000000004E-3</v>
      </c>
      <c r="AA286" s="1036">
        <v>6.3249999999999904E-3</v>
      </c>
      <c r="AB286" s="1036">
        <v>8.0000000000000002E-3</v>
      </c>
      <c r="AC286" s="723">
        <v>0.13350000000000001</v>
      </c>
      <c r="AD286" s="722">
        <v>1.335E-3</v>
      </c>
      <c r="AE286" s="1036">
        <v>3.7300000000000001E-4</v>
      </c>
      <c r="AF286" s="1036">
        <v>1.1850000000000001E-3</v>
      </c>
      <c r="AG286" s="723">
        <v>1.821E-2</v>
      </c>
      <c r="AH286" s="736">
        <v>282.42953448191997</v>
      </c>
      <c r="AI286" s="1035">
        <v>177.07601022628199</v>
      </c>
      <c r="AJ286" s="737">
        <v>220.32006868348</v>
      </c>
    </row>
    <row r="287" spans="1:36" ht="12.75" customHeight="1" x14ac:dyDescent="0.2">
      <c r="A287" s="1339" t="s">
        <v>700</v>
      </c>
      <c r="B287" s="1340" t="s">
        <v>186</v>
      </c>
      <c r="C287" s="1341" t="s">
        <v>14</v>
      </c>
      <c r="D287" s="1342" t="s">
        <v>605</v>
      </c>
      <c r="E287" s="1060" t="s">
        <v>1918</v>
      </c>
      <c r="F287" s="715">
        <v>4.5682100000000103</v>
      </c>
      <c r="G287" s="1039">
        <v>2.25613000000001</v>
      </c>
      <c r="H287" s="1039">
        <v>1.42021999999999</v>
      </c>
      <c r="I287" s="716">
        <v>17.529999999999902</v>
      </c>
      <c r="J287" s="715">
        <v>0.159971</v>
      </c>
      <c r="K287" s="1039">
        <v>0.118518999999999</v>
      </c>
      <c r="L287" s="1039">
        <v>2.1486999999999999E-2</v>
      </c>
      <c r="M287" s="716">
        <v>2.0299999999999798</v>
      </c>
      <c r="N287" s="715">
        <v>1.1503099999999999</v>
      </c>
      <c r="O287" s="1039">
        <v>0.30947100000000199</v>
      </c>
      <c r="P287" s="1039">
        <v>0.39455200000000001</v>
      </c>
      <c r="Q287" s="716">
        <v>0.5</v>
      </c>
      <c r="R287" s="718">
        <v>5.0000000000000201E-3</v>
      </c>
      <c r="S287" s="1038">
        <v>3.8300000000000001E-3</v>
      </c>
      <c r="T287" s="1038">
        <v>5.0000000000000001E-3</v>
      </c>
      <c r="U287" s="719">
        <v>2.5999999999999902E-2</v>
      </c>
      <c r="V287" s="722">
        <v>2.1173000000000101E-2</v>
      </c>
      <c r="W287" s="1036">
        <v>0.128</v>
      </c>
      <c r="X287" s="1036">
        <v>8.39590000000002E-2</v>
      </c>
      <c r="Y287" s="723">
        <v>0.423459999999998</v>
      </c>
      <c r="Z287" s="722">
        <v>4.1120000000000002E-3</v>
      </c>
      <c r="AA287" s="1036">
        <v>1.8E-3</v>
      </c>
      <c r="AB287" s="1036">
        <v>2E-3</v>
      </c>
      <c r="AC287" s="723">
        <v>8.2249999999999907E-2</v>
      </c>
      <c r="AD287" s="722">
        <v>1.335E-3</v>
      </c>
      <c r="AE287" s="1036">
        <v>3.7300000000000202E-4</v>
      </c>
      <c r="AF287" s="1036">
        <v>1.1950000000000001E-3</v>
      </c>
      <c r="AG287" s="723">
        <v>1.821E-2</v>
      </c>
      <c r="AH287" s="736">
        <v>256.90640154879998</v>
      </c>
      <c r="AI287" s="1035">
        <v>162.048318249527</v>
      </c>
      <c r="AJ287" s="737">
        <v>201.79330506695501</v>
      </c>
    </row>
    <row r="288" spans="1:36" ht="12.75" customHeight="1" x14ac:dyDescent="0.2">
      <c r="A288" s="1339" t="s">
        <v>701</v>
      </c>
      <c r="B288" s="1340" t="s">
        <v>186</v>
      </c>
      <c r="C288" s="1341" t="s">
        <v>14</v>
      </c>
      <c r="D288" s="1342" t="s">
        <v>607</v>
      </c>
      <c r="E288" s="1060" t="s">
        <v>1916</v>
      </c>
      <c r="F288" s="728">
        <v>2.6921800000000098</v>
      </c>
      <c r="G288" s="1045">
        <v>2.0228299999999901</v>
      </c>
      <c r="H288" s="1045">
        <v>1.3639600000000001</v>
      </c>
      <c r="I288" s="729">
        <v>12.8399999999999</v>
      </c>
      <c r="J288" s="728">
        <v>9.7977000000000203E-2</v>
      </c>
      <c r="K288" s="1045">
        <v>8.0668999999999796E-2</v>
      </c>
      <c r="L288" s="1045">
        <v>1.33119999999999E-2</v>
      </c>
      <c r="M288" s="729">
        <v>1.8099999999999901</v>
      </c>
      <c r="N288" s="728">
        <v>0.239679999999999</v>
      </c>
      <c r="O288" s="1045">
        <v>0.14737499999999901</v>
      </c>
      <c r="P288" s="1045">
        <v>0.15235599999999899</v>
      </c>
      <c r="Q288" s="729">
        <v>1.1499999999999999</v>
      </c>
      <c r="R288" s="730">
        <v>1.5E-3</v>
      </c>
      <c r="S288" s="1044">
        <v>3.2999999999999799E-4</v>
      </c>
      <c r="T288" s="1044">
        <v>5.0000000000000001E-3</v>
      </c>
      <c r="U288" s="731">
        <v>2.5999999999999902E-2</v>
      </c>
      <c r="V288" s="730">
        <v>1.4616999999999899E-2</v>
      </c>
      <c r="W288" s="1044">
        <v>1.4923999999999899E-2</v>
      </c>
      <c r="X288" s="1044">
        <v>6.5015999999999893E-2</v>
      </c>
      <c r="Y288" s="731">
        <v>0.29233999999999999</v>
      </c>
      <c r="Z288" s="730">
        <v>1.5870000000000001E-3</v>
      </c>
      <c r="AA288" s="1044">
        <v>4.1199999999999798E-4</v>
      </c>
      <c r="AB288" s="1044">
        <v>9.9999999999999894E-4</v>
      </c>
      <c r="AC288" s="731">
        <v>3.175E-2</v>
      </c>
      <c r="AD288" s="730">
        <v>4.8600000000000103E-4</v>
      </c>
      <c r="AE288" s="1044">
        <v>1.45999999999999E-4</v>
      </c>
      <c r="AF288" s="1044">
        <v>7.1700000000000095E-4</v>
      </c>
      <c r="AG288" s="731">
        <v>6.9149999999999897E-3</v>
      </c>
      <c r="AH288" s="732">
        <v>240.90794926656</v>
      </c>
      <c r="AI288" s="321">
        <v>152.371827932298</v>
      </c>
      <c r="AJ288" s="378">
        <v>190.02758911492899</v>
      </c>
    </row>
    <row r="289" spans="1:36" ht="12.75" customHeight="1" x14ac:dyDescent="0.2">
      <c r="A289" s="1339" t="s">
        <v>702</v>
      </c>
      <c r="B289" s="1340" t="s">
        <v>186</v>
      </c>
      <c r="C289" s="1341" t="s">
        <v>14</v>
      </c>
      <c r="D289" s="1342" t="s">
        <v>609</v>
      </c>
      <c r="E289" s="1060" t="s">
        <v>1915</v>
      </c>
      <c r="F289" s="715">
        <v>1.1645399999999999</v>
      </c>
      <c r="G289" s="1039">
        <v>0.98193400000001196</v>
      </c>
      <c r="H289" s="1039">
        <v>1.31504</v>
      </c>
      <c r="I289" s="716">
        <v>9.8599999999999497</v>
      </c>
      <c r="J289" s="715">
        <v>3.4728000000000002E-2</v>
      </c>
      <c r="K289" s="1039">
        <v>6.6878000000000298E-2</v>
      </c>
      <c r="L289" s="1039">
        <v>2.47780000000003E-2</v>
      </c>
      <c r="M289" s="716">
        <v>1.8699999999999899</v>
      </c>
      <c r="N289" s="715">
        <v>0.104085000000001</v>
      </c>
      <c r="O289" s="1039">
        <v>6.38130000000003E-2</v>
      </c>
      <c r="P289" s="1039">
        <v>9.7340000000000496E-2</v>
      </c>
      <c r="Q289" s="716">
        <v>0.510000000000005</v>
      </c>
      <c r="R289" s="718">
        <v>5.4100000000000795E-4</v>
      </c>
      <c r="S289" s="1038">
        <v>9.0800000000000201E-4</v>
      </c>
      <c r="T289" s="1038">
        <v>5.0000000000000799E-3</v>
      </c>
      <c r="U289" s="719">
        <v>2.5999999999999902E-2</v>
      </c>
      <c r="V289" s="722">
        <v>9.4330000000000108E-3</v>
      </c>
      <c r="W289" s="1036">
        <v>2.0063999999999999E-2</v>
      </c>
      <c r="X289" s="1036">
        <v>6.4920000000000297E-2</v>
      </c>
      <c r="Y289" s="723">
        <v>0.18866999999999801</v>
      </c>
      <c r="Z289" s="722">
        <v>1.5870000000000101E-3</v>
      </c>
      <c r="AA289" s="1036">
        <v>4.1199999999999901E-4</v>
      </c>
      <c r="AB289" s="1036">
        <v>1.00000000000001E-3</v>
      </c>
      <c r="AC289" s="723">
        <v>3.1749999999999799E-2</v>
      </c>
      <c r="AD289" s="722">
        <v>3.9999999999999899E-4</v>
      </c>
      <c r="AE289" s="1036">
        <v>4.79999999999999E-5</v>
      </c>
      <c r="AF289" s="1036">
        <v>7.2900000000000005E-4</v>
      </c>
      <c r="AG289" s="723">
        <v>5.65000000000001E-3</v>
      </c>
      <c r="AH289" s="736">
        <v>222.352196434104</v>
      </c>
      <c r="AI289" s="1035">
        <v>140.85725460453401</v>
      </c>
      <c r="AJ289" s="737">
        <v>175.87709088472701</v>
      </c>
    </row>
    <row r="290" spans="1:36" ht="12.75" customHeight="1" x14ac:dyDescent="0.2">
      <c r="A290" s="1339" t="s">
        <v>703</v>
      </c>
      <c r="B290" s="1340" t="s">
        <v>186</v>
      </c>
      <c r="C290" s="1341" t="s">
        <v>14</v>
      </c>
      <c r="D290" s="1342" t="s">
        <v>611</v>
      </c>
      <c r="E290" s="1060" t="s">
        <v>1912</v>
      </c>
      <c r="F290" s="715">
        <v>0.63583000000000101</v>
      </c>
      <c r="G290" s="1039">
        <v>0.68694699999999498</v>
      </c>
      <c r="H290" s="1039">
        <v>1.05202999999999</v>
      </c>
      <c r="I290" s="716">
        <v>9.8599999999999408</v>
      </c>
      <c r="J290" s="715">
        <v>4.06820000000001E-2</v>
      </c>
      <c r="K290" s="1039">
        <v>5.7801999999999597E-2</v>
      </c>
      <c r="L290" s="1039">
        <v>1.9821999999999899E-2</v>
      </c>
      <c r="M290" s="716">
        <v>1.4099999999999899</v>
      </c>
      <c r="N290" s="715">
        <v>8.7468000000000906E-2</v>
      </c>
      <c r="O290" s="1039">
        <v>5.2450999999999803E-2</v>
      </c>
      <c r="P290" s="1039">
        <v>7.7870999999999399E-2</v>
      </c>
      <c r="Q290" s="716">
        <v>0.37999999999999801</v>
      </c>
      <c r="R290" s="718">
        <v>2.1460000000000099E-3</v>
      </c>
      <c r="S290" s="1038">
        <v>4.8099999999999901E-4</v>
      </c>
      <c r="T290" s="1038">
        <v>4.9999999999999897E-3</v>
      </c>
      <c r="U290" s="719">
        <v>2.5999999999999801E-2</v>
      </c>
      <c r="V290" s="722">
        <v>4.5610000000000199E-3</v>
      </c>
      <c r="W290" s="1036">
        <v>2.4892999999999998E-2</v>
      </c>
      <c r="X290" s="1036">
        <v>6.4824000000000007E-2</v>
      </c>
      <c r="Y290" s="723">
        <v>9.1224999999999695E-2</v>
      </c>
      <c r="Z290" s="722">
        <v>1.5869999999999899E-3</v>
      </c>
      <c r="AA290" s="1036">
        <v>4.1199999999999999E-4</v>
      </c>
      <c r="AB290" s="1036">
        <v>9.9999999999999807E-4</v>
      </c>
      <c r="AC290" s="723">
        <v>3.1749999999999799E-2</v>
      </c>
      <c r="AD290" s="722">
        <v>3.2199999999999899E-4</v>
      </c>
      <c r="AE290" s="1036">
        <v>3.8999999999999898E-5</v>
      </c>
      <c r="AF290" s="1036">
        <v>7.2899999999999701E-4</v>
      </c>
      <c r="AG290" s="723">
        <v>4.5499999999999699E-3</v>
      </c>
      <c r="AH290" s="736">
        <v>171.74948167327801</v>
      </c>
      <c r="AI290" s="1035">
        <v>108.96206308700999</v>
      </c>
      <c r="AJ290" s="737">
        <v>136.30278168385701</v>
      </c>
    </row>
    <row r="291" spans="1:36" ht="12.75" customHeight="1" x14ac:dyDescent="0.2">
      <c r="A291" s="1339" t="s">
        <v>704</v>
      </c>
      <c r="B291" s="1340" t="s">
        <v>186</v>
      </c>
      <c r="C291" s="1341" t="s">
        <v>14</v>
      </c>
      <c r="D291" s="1342" t="s">
        <v>128</v>
      </c>
      <c r="E291" s="1060" t="s">
        <v>1914</v>
      </c>
      <c r="F291" s="715">
        <v>5.7384999999999603E-2</v>
      </c>
      <c r="G291" s="1039">
        <v>0.49413199999999802</v>
      </c>
      <c r="H291" s="1039">
        <v>1.0145599999999999</v>
      </c>
      <c r="I291" s="716">
        <v>13.716299999999899</v>
      </c>
      <c r="J291" s="715">
        <v>5.5148999999999698E-2</v>
      </c>
      <c r="K291" s="1039">
        <v>6.2623999999999805E-2</v>
      </c>
      <c r="L291" s="1039">
        <v>1.9018999999999901E-2</v>
      </c>
      <c r="M291" s="716">
        <v>1.31354999999999</v>
      </c>
      <c r="N291" s="715">
        <v>8.6680999999999606E-2</v>
      </c>
      <c r="O291" s="1039">
        <v>2.1256999999999901E-2</v>
      </c>
      <c r="P291" s="1039">
        <v>7.5062999999999297E-2</v>
      </c>
      <c r="Q291" s="716">
        <v>1.00388999999999</v>
      </c>
      <c r="R291" s="718">
        <v>8.9399999999999896E-4</v>
      </c>
      <c r="S291" s="1038">
        <v>8.8699999999999803E-4</v>
      </c>
      <c r="T291" s="1038">
        <v>4.9999999999999897E-3</v>
      </c>
      <c r="U291" s="719">
        <v>1.7885000000000002E-2</v>
      </c>
      <c r="V291" s="722">
        <v>2.2029999999999901E-3</v>
      </c>
      <c r="W291" s="1036">
        <v>2.7206999999999901E-2</v>
      </c>
      <c r="X291" s="1036">
        <v>6.4727999999999994E-2</v>
      </c>
      <c r="Y291" s="723">
        <v>4.40549999999999E-2</v>
      </c>
      <c r="Z291" s="722">
        <v>1.5869999999999899E-3</v>
      </c>
      <c r="AA291" s="1036">
        <v>4.11999999999995E-4</v>
      </c>
      <c r="AB291" s="1036">
        <v>1E-3</v>
      </c>
      <c r="AC291" s="723">
        <v>3.175E-2</v>
      </c>
      <c r="AD291" s="722">
        <v>3.2199999999999899E-4</v>
      </c>
      <c r="AE291" s="1036">
        <v>3.8999999999999803E-5</v>
      </c>
      <c r="AF291" s="1036">
        <v>7.2900000000000005E-4</v>
      </c>
      <c r="AG291" s="723">
        <v>4.5500000000000002E-3</v>
      </c>
      <c r="AH291" s="736">
        <v>176.965311488423</v>
      </c>
      <c r="AI291" s="1035">
        <v>111.69241001890801</v>
      </c>
      <c r="AJ291" s="737">
        <v>139.345831186206</v>
      </c>
    </row>
    <row r="292" spans="1:36" ht="12.75" customHeight="1" x14ac:dyDescent="0.2">
      <c r="A292" s="1339" t="s">
        <v>674</v>
      </c>
      <c r="B292" s="1340" t="s">
        <v>186</v>
      </c>
      <c r="C292" s="1341" t="s">
        <v>14</v>
      </c>
      <c r="D292" s="1342" t="s">
        <v>576</v>
      </c>
      <c r="E292" s="1060" t="s">
        <v>1917</v>
      </c>
      <c r="F292" s="715">
        <v>2.2671100000000002</v>
      </c>
      <c r="G292" s="1039">
        <v>0.51585700000000001</v>
      </c>
      <c r="H292" s="1039">
        <v>0.53872500000000001</v>
      </c>
      <c r="I292" s="716">
        <v>4.079339</v>
      </c>
      <c r="J292" s="715">
        <v>0.36135899999999999</v>
      </c>
      <c r="K292" s="1039">
        <v>9.9902000000000005E-2</v>
      </c>
      <c r="L292" s="1039">
        <v>0.65589200000000003</v>
      </c>
      <c r="M292" s="716">
        <v>0.67559599999999997</v>
      </c>
      <c r="N292" s="715">
        <v>0.45453500000000002</v>
      </c>
      <c r="O292" s="1039">
        <v>0.490922999999999</v>
      </c>
      <c r="P292" s="1039">
        <v>1.0500400000000001</v>
      </c>
      <c r="Q292" s="716">
        <v>1.081745</v>
      </c>
      <c r="R292" s="718">
        <v>1.3566E-2</v>
      </c>
      <c r="S292" s="1038">
        <v>8.8590000000000006E-3</v>
      </c>
      <c r="T292" s="1038">
        <v>3.00259999999999E-2</v>
      </c>
      <c r="U292" s="719">
        <v>1.5959999999999998E-2</v>
      </c>
      <c r="V292" s="722">
        <v>1.6999999999999999E-3</v>
      </c>
      <c r="W292" s="1036">
        <v>1.89999999999999E-3</v>
      </c>
      <c r="X292" s="1036">
        <v>2E-3</v>
      </c>
      <c r="Y292" s="723">
        <v>2E-3</v>
      </c>
      <c r="Z292" s="722">
        <v>0</v>
      </c>
      <c r="AA292" s="1036">
        <v>0</v>
      </c>
      <c r="AB292" s="1036">
        <v>0</v>
      </c>
      <c r="AC292" s="723">
        <v>0</v>
      </c>
      <c r="AD292" s="722">
        <v>2.3280000000000002E-3</v>
      </c>
      <c r="AE292" s="1036">
        <v>1.6429999999999999E-3</v>
      </c>
      <c r="AF292" s="1036">
        <v>5.679E-3</v>
      </c>
      <c r="AG292" s="723">
        <v>5.7590000000000002E-3</v>
      </c>
      <c r="AH292" s="736">
        <v>198.83417920648901</v>
      </c>
      <c r="AI292" s="1035">
        <v>125.86203543770699</v>
      </c>
      <c r="AJ292" s="737">
        <v>157.07900157312599</v>
      </c>
    </row>
    <row r="293" spans="1:36" ht="12.75" customHeight="1" x14ac:dyDescent="0.2">
      <c r="A293" s="1339" t="s">
        <v>686</v>
      </c>
      <c r="B293" s="1340" t="s">
        <v>186</v>
      </c>
      <c r="C293" s="1341" t="s">
        <v>14</v>
      </c>
      <c r="D293" s="1342" t="s">
        <v>589</v>
      </c>
      <c r="E293" s="1060" t="s">
        <v>1917</v>
      </c>
      <c r="F293" s="715">
        <v>2.5909800000000001</v>
      </c>
      <c r="G293" s="1039">
        <v>0.58955100000000005</v>
      </c>
      <c r="H293" s="1039">
        <v>0.53872500000000001</v>
      </c>
      <c r="I293" s="716">
        <v>4.662102</v>
      </c>
      <c r="J293" s="715">
        <v>0.43363099999999899</v>
      </c>
      <c r="K293" s="1039">
        <v>0.11371199999999999</v>
      </c>
      <c r="L293" s="1039">
        <v>0.65589200000000003</v>
      </c>
      <c r="M293" s="716">
        <v>0.81071499999999996</v>
      </c>
      <c r="N293" s="715">
        <v>0.546982999999999</v>
      </c>
      <c r="O293" s="1039">
        <v>0.61360300000000001</v>
      </c>
      <c r="P293" s="1039">
        <v>1.19613999999999</v>
      </c>
      <c r="Q293" s="716">
        <v>1.3017609999999999</v>
      </c>
      <c r="R293" s="718">
        <v>1.3565999999999899E-2</v>
      </c>
      <c r="S293" s="1038">
        <v>8.8590000000000006E-3</v>
      </c>
      <c r="T293" s="1038">
        <v>3.0026000000000001E-2</v>
      </c>
      <c r="U293" s="719">
        <v>1.5959999999999998E-2</v>
      </c>
      <c r="V293" s="722">
        <v>1.6999999999999899E-3</v>
      </c>
      <c r="W293" s="1036">
        <v>1.89999999999999E-3</v>
      </c>
      <c r="X293" s="1036">
        <v>2E-3</v>
      </c>
      <c r="Y293" s="723">
        <v>2E-3</v>
      </c>
      <c r="Z293" s="722">
        <v>0</v>
      </c>
      <c r="AA293" s="1036">
        <v>0</v>
      </c>
      <c r="AB293" s="1036">
        <v>0</v>
      </c>
      <c r="AC293" s="723">
        <v>0</v>
      </c>
      <c r="AD293" s="722">
        <v>2.3280000000000002E-3</v>
      </c>
      <c r="AE293" s="1036">
        <v>1.64299999999999E-3</v>
      </c>
      <c r="AF293" s="1036">
        <v>5.679E-3</v>
      </c>
      <c r="AG293" s="723">
        <v>5.7590000000000002E-3</v>
      </c>
      <c r="AH293" s="736">
        <v>223.39397944165</v>
      </c>
      <c r="AI293" s="1035">
        <v>142.24323111249001</v>
      </c>
      <c r="AJ293" s="737">
        <v>178.05260705455001</v>
      </c>
    </row>
    <row r="294" spans="1:36" ht="12.75" customHeight="1" x14ac:dyDescent="0.2">
      <c r="A294" s="1339" t="s">
        <v>981</v>
      </c>
      <c r="B294" s="1340" t="s">
        <v>186</v>
      </c>
      <c r="C294" s="1341" t="s">
        <v>14</v>
      </c>
      <c r="D294" s="1342" t="s">
        <v>1461</v>
      </c>
      <c r="E294" s="1060" t="s">
        <v>1917</v>
      </c>
      <c r="F294" s="715">
        <v>2.5909799999999898</v>
      </c>
      <c r="G294" s="1039">
        <v>0.58955100000000005</v>
      </c>
      <c r="H294" s="1039">
        <v>0.53872500000000001</v>
      </c>
      <c r="I294" s="716">
        <v>4.662102</v>
      </c>
      <c r="J294" s="715">
        <v>0.43363099999999999</v>
      </c>
      <c r="K294" s="1039">
        <v>0.11371199999999999</v>
      </c>
      <c r="L294" s="1039">
        <v>0.65589200000000003</v>
      </c>
      <c r="M294" s="716">
        <v>0.81071499999999996</v>
      </c>
      <c r="N294" s="715">
        <v>0.546983</v>
      </c>
      <c r="O294" s="1039">
        <v>0.61360300000000001</v>
      </c>
      <c r="P294" s="1039">
        <v>1.19614</v>
      </c>
      <c r="Q294" s="716">
        <v>1.3017609999999999</v>
      </c>
      <c r="R294" s="718">
        <v>1.3566E-2</v>
      </c>
      <c r="S294" s="1038">
        <v>8.8590000000000006E-3</v>
      </c>
      <c r="T294" s="1038">
        <v>3.00259999999999E-2</v>
      </c>
      <c r="U294" s="719">
        <v>1.5959999999999998E-2</v>
      </c>
      <c r="V294" s="722">
        <v>1.6999999999999999E-3</v>
      </c>
      <c r="W294" s="1036">
        <v>1.9E-3</v>
      </c>
      <c r="X294" s="1036">
        <v>1.9999999999999901E-3</v>
      </c>
      <c r="Y294" s="723">
        <v>1.9999999999999901E-3</v>
      </c>
      <c r="Z294" s="722">
        <v>0</v>
      </c>
      <c r="AA294" s="1036">
        <v>0</v>
      </c>
      <c r="AB294" s="1036">
        <v>0</v>
      </c>
      <c r="AC294" s="723">
        <v>0</v>
      </c>
      <c r="AD294" s="722">
        <v>2.3280000000000002E-3</v>
      </c>
      <c r="AE294" s="1036">
        <v>1.6429999999999999E-3</v>
      </c>
      <c r="AF294" s="1036">
        <v>5.679E-3</v>
      </c>
      <c r="AG294" s="723">
        <v>5.7590000000000002E-3</v>
      </c>
      <c r="AH294" s="736">
        <v>278.01978682736802</v>
      </c>
      <c r="AI294" s="1035">
        <v>173.76095383784801</v>
      </c>
      <c r="AJ294" s="737">
        <v>215.61218491262699</v>
      </c>
    </row>
    <row r="295" spans="1:36" ht="12.75" customHeight="1" x14ac:dyDescent="0.2">
      <c r="A295" s="1339" t="s">
        <v>982</v>
      </c>
      <c r="B295" s="1340" t="s">
        <v>186</v>
      </c>
      <c r="C295" s="1341" t="s">
        <v>14</v>
      </c>
      <c r="D295" s="1342" t="s">
        <v>1453</v>
      </c>
      <c r="E295" s="1060" t="s">
        <v>1451</v>
      </c>
      <c r="F295" s="715">
        <v>3.20251999999999</v>
      </c>
      <c r="G295" s="1039">
        <v>1.32554999999999</v>
      </c>
      <c r="H295" s="1039">
        <v>1.1181099999999899</v>
      </c>
      <c r="I295" s="716">
        <v>5.76247799999999</v>
      </c>
      <c r="J295" s="715">
        <v>1.09039999999999</v>
      </c>
      <c r="K295" s="1039">
        <v>0.84161899999999901</v>
      </c>
      <c r="L295" s="1039">
        <v>1.73088999999999</v>
      </c>
      <c r="M295" s="716">
        <v>2.0386179999999898</v>
      </c>
      <c r="N295" s="715">
        <v>0.86451599999999895</v>
      </c>
      <c r="O295" s="1039">
        <v>0.98004399999999903</v>
      </c>
      <c r="P295" s="1039">
        <v>1.98576999999999</v>
      </c>
      <c r="Q295" s="716">
        <v>2.0574549999999898</v>
      </c>
      <c r="R295" s="718">
        <v>3.3531999999999999E-2</v>
      </c>
      <c r="S295" s="1038">
        <v>2.8090999999999901E-2</v>
      </c>
      <c r="T295" s="1038">
        <v>6.4201999999999898E-2</v>
      </c>
      <c r="U295" s="719">
        <v>3.9449999999999902E-2</v>
      </c>
      <c r="V295" s="722">
        <v>1.6999999999999899E-3</v>
      </c>
      <c r="W295" s="1036">
        <v>1.89999999999999E-3</v>
      </c>
      <c r="X295" s="1036">
        <v>1.9999999999999901E-3</v>
      </c>
      <c r="Y295" s="723">
        <v>1.9999999999999901E-3</v>
      </c>
      <c r="Z295" s="722">
        <v>0</v>
      </c>
      <c r="AA295" s="1036">
        <v>0</v>
      </c>
      <c r="AB295" s="1036">
        <v>0</v>
      </c>
      <c r="AC295" s="723">
        <v>0</v>
      </c>
      <c r="AD295" s="722">
        <v>5.7549999999999902E-3</v>
      </c>
      <c r="AE295" s="1036">
        <v>5.3009999999999897E-3</v>
      </c>
      <c r="AF295" s="1036">
        <v>1.2144999999999901E-2</v>
      </c>
      <c r="AG295" s="723">
        <v>1.4234999999999901E-2</v>
      </c>
      <c r="AH295" s="736">
        <v>192.39928925477599</v>
      </c>
      <c r="AI295" s="1035">
        <v>121.091393962913</v>
      </c>
      <c r="AJ295" s="737">
        <v>150.43269124157001</v>
      </c>
    </row>
    <row r="296" spans="1:36" ht="12.75" customHeight="1" x14ac:dyDescent="0.2">
      <c r="A296" s="1339" t="s">
        <v>983</v>
      </c>
      <c r="B296" s="1340" t="s">
        <v>186</v>
      </c>
      <c r="C296" s="1341" t="s">
        <v>14</v>
      </c>
      <c r="D296" s="1342" t="s">
        <v>1460</v>
      </c>
      <c r="E296" s="1060" t="s">
        <v>1451</v>
      </c>
      <c r="F296" s="715">
        <v>3.6352899999999901</v>
      </c>
      <c r="G296" s="1039">
        <v>1.50177</v>
      </c>
      <c r="H296" s="1039">
        <v>1.2299199999999899</v>
      </c>
      <c r="I296" s="716">
        <v>6.54119299999999</v>
      </c>
      <c r="J296" s="715">
        <v>1.37409</v>
      </c>
      <c r="K296" s="1039">
        <v>1.0455000000000001</v>
      </c>
      <c r="L296" s="1039">
        <v>1.9616799999999901</v>
      </c>
      <c r="M296" s="716">
        <v>2.5689899999999901</v>
      </c>
      <c r="N296" s="715">
        <v>1.03741999999999</v>
      </c>
      <c r="O296" s="1039">
        <v>1.1977099999999901</v>
      </c>
      <c r="P296" s="1039">
        <v>2.2364999999999902</v>
      </c>
      <c r="Q296" s="716">
        <v>2.4689459999999901</v>
      </c>
      <c r="R296" s="718">
        <v>2.2949999999999901E-2</v>
      </c>
      <c r="S296" s="1038">
        <v>1.9321999999999898E-2</v>
      </c>
      <c r="T296" s="1038">
        <v>4.3939999999999903E-2</v>
      </c>
      <c r="U296" s="719">
        <v>2.6999999999999899E-2</v>
      </c>
      <c r="V296" s="722">
        <v>1.6999999999999899E-3</v>
      </c>
      <c r="W296" s="1036">
        <v>1.9E-3</v>
      </c>
      <c r="X296" s="1036">
        <v>1.9999999999999901E-3</v>
      </c>
      <c r="Y296" s="723">
        <v>1.9999999999999901E-3</v>
      </c>
      <c r="Z296" s="722">
        <v>0</v>
      </c>
      <c r="AA296" s="1036">
        <v>0</v>
      </c>
      <c r="AB296" s="1036">
        <v>0</v>
      </c>
      <c r="AC296" s="723">
        <v>0</v>
      </c>
      <c r="AD296" s="722">
        <v>3.9389999999999903E-3</v>
      </c>
      <c r="AE296" s="1036">
        <v>3.6469999999999901E-3</v>
      </c>
      <c r="AF296" s="1036">
        <v>8.3119999999999809E-3</v>
      </c>
      <c r="AG296" s="723">
        <v>9.7429999999999895E-3</v>
      </c>
      <c r="AH296" s="736">
        <v>222.18745676152099</v>
      </c>
      <c r="AI296" s="1035">
        <v>140.395510979774</v>
      </c>
      <c r="AJ296" s="737">
        <v>174.96771478778601</v>
      </c>
    </row>
    <row r="297" spans="1:36" ht="12.75" customHeight="1" x14ac:dyDescent="0.2">
      <c r="A297" s="1339" t="s">
        <v>984</v>
      </c>
      <c r="B297" s="1340" t="s">
        <v>186</v>
      </c>
      <c r="C297" s="1341" t="s">
        <v>14</v>
      </c>
      <c r="D297" s="1342" t="s">
        <v>1454</v>
      </c>
      <c r="E297" s="1060" t="s">
        <v>1451</v>
      </c>
      <c r="F297" s="715">
        <v>4.2411799999999999</v>
      </c>
      <c r="G297" s="1039">
        <v>1.76998999999999</v>
      </c>
      <c r="H297" s="1039">
        <v>1.3417300000000001</v>
      </c>
      <c r="I297" s="716">
        <v>7.63139099999999</v>
      </c>
      <c r="J297" s="715">
        <v>1.85279999999999</v>
      </c>
      <c r="K297" s="1039">
        <v>1.3957299999999899</v>
      </c>
      <c r="L297" s="1039">
        <v>2.3222800000000099</v>
      </c>
      <c r="M297" s="716">
        <v>3.4639929999999901</v>
      </c>
      <c r="N297" s="715">
        <v>1.3091199999999901</v>
      </c>
      <c r="O297" s="1039">
        <v>1.56605999999999</v>
      </c>
      <c r="P297" s="1039">
        <v>2.6777899999999999</v>
      </c>
      <c r="Q297" s="716">
        <v>3.11557499999999</v>
      </c>
      <c r="R297" s="718">
        <v>2.0400000000000001E-2</v>
      </c>
      <c r="S297" s="1038">
        <v>1.7502999999999901E-2</v>
      </c>
      <c r="T297" s="1038">
        <v>3.9056E-2</v>
      </c>
      <c r="U297" s="719">
        <v>2.39999999999999E-2</v>
      </c>
      <c r="V297" s="722">
        <v>1.6999999999999899E-3</v>
      </c>
      <c r="W297" s="1036">
        <v>1.89999999999998E-3</v>
      </c>
      <c r="X297" s="1036">
        <v>2E-3</v>
      </c>
      <c r="Y297" s="723">
        <v>2E-3</v>
      </c>
      <c r="Z297" s="722">
        <v>0</v>
      </c>
      <c r="AA297" s="1036">
        <v>0</v>
      </c>
      <c r="AB297" s="1036">
        <v>0</v>
      </c>
      <c r="AC297" s="723">
        <v>0</v>
      </c>
      <c r="AD297" s="722">
        <v>3.5010000000000002E-3</v>
      </c>
      <c r="AE297" s="1036">
        <v>3.3079999999999902E-3</v>
      </c>
      <c r="AF297" s="1036">
        <v>7.3879999999999901E-3</v>
      </c>
      <c r="AG297" s="723">
        <v>8.6599999999999906E-3</v>
      </c>
      <c r="AH297" s="736">
        <v>297.72325783434701</v>
      </c>
      <c r="AI297" s="1035">
        <v>189.297554352004</v>
      </c>
      <c r="AJ297" s="737">
        <v>237.328941747551</v>
      </c>
    </row>
    <row r="298" spans="1:36" ht="12.75" customHeight="1" x14ac:dyDescent="0.2">
      <c r="A298" s="1339" t="s">
        <v>698</v>
      </c>
      <c r="B298" s="1340" t="s">
        <v>186</v>
      </c>
      <c r="C298" s="1341" t="s">
        <v>14</v>
      </c>
      <c r="D298" s="1342" t="s">
        <v>1452</v>
      </c>
      <c r="E298" s="1060" t="s">
        <v>1917</v>
      </c>
      <c r="F298" s="715">
        <v>6.9433599999999904</v>
      </c>
      <c r="G298" s="1039">
        <v>5.0086499999999896</v>
      </c>
      <c r="H298" s="1039">
        <v>1.6894199999999899</v>
      </c>
      <c r="I298" s="716">
        <v>12.493588000000001</v>
      </c>
      <c r="J298" s="715">
        <v>0.846583999999999</v>
      </c>
      <c r="K298" s="1039">
        <v>0.34923799999999899</v>
      </c>
      <c r="L298" s="1039">
        <v>0.12606000000000001</v>
      </c>
      <c r="M298" s="716">
        <v>1.5827720000000001</v>
      </c>
      <c r="N298" s="715">
        <v>0.91511799999999999</v>
      </c>
      <c r="O298" s="1039">
        <v>0.61844999999999895</v>
      </c>
      <c r="P298" s="1039">
        <v>0.52077700000000005</v>
      </c>
      <c r="Q298" s="716">
        <v>2.1778819999999999</v>
      </c>
      <c r="R298" s="718">
        <v>7.5649999999999901E-3</v>
      </c>
      <c r="S298" s="1038">
        <v>4.6849999999999904E-3</v>
      </c>
      <c r="T298" s="1038">
        <v>1.2710999999999899E-2</v>
      </c>
      <c r="U298" s="719">
        <v>8.8999999999999895E-3</v>
      </c>
      <c r="V298" s="722">
        <v>1.6999999999999899E-3</v>
      </c>
      <c r="W298" s="1036">
        <v>1.89999999999999E-3</v>
      </c>
      <c r="X298" s="1036">
        <v>1.9999999999999901E-3</v>
      </c>
      <c r="Y298" s="723">
        <v>2E-3</v>
      </c>
      <c r="Z298" s="722">
        <v>0</v>
      </c>
      <c r="AA298" s="1036">
        <v>0</v>
      </c>
      <c r="AB298" s="1036">
        <v>0</v>
      </c>
      <c r="AC298" s="723">
        <v>0</v>
      </c>
      <c r="AD298" s="722">
        <v>1.34299999999999E-3</v>
      </c>
      <c r="AE298" s="1036">
        <v>8.7999999999999895E-4</v>
      </c>
      <c r="AF298" s="1036">
        <v>2.4099999999999998E-3</v>
      </c>
      <c r="AG298" s="723">
        <v>2.9129999999999898E-3</v>
      </c>
      <c r="AH298" s="736">
        <v>273.66230927715202</v>
      </c>
      <c r="AI298" s="1035">
        <v>171.50973288033899</v>
      </c>
      <c r="AJ298" s="737">
        <v>213.347897674781</v>
      </c>
    </row>
    <row r="299" spans="1:36" ht="12.75" customHeight="1" x14ac:dyDescent="0.2">
      <c r="A299" s="1339" t="s">
        <v>1585</v>
      </c>
      <c r="B299" s="1340" t="s">
        <v>186</v>
      </c>
      <c r="C299" s="1341" t="s">
        <v>8</v>
      </c>
      <c r="D299" s="1342" t="s">
        <v>1711</v>
      </c>
      <c r="E299" s="1060" t="s">
        <v>1916</v>
      </c>
      <c r="F299" s="715">
        <v>4.1004800000000001</v>
      </c>
      <c r="G299" s="1039">
        <v>2.4415800000000001</v>
      </c>
      <c r="H299" s="1039">
        <v>1.92717</v>
      </c>
      <c r="I299" s="716">
        <v>16.98</v>
      </c>
      <c r="J299" s="715">
        <v>7.8927999999999998E-2</v>
      </c>
      <c r="K299" s="1039">
        <v>9.5749000000000001E-2</v>
      </c>
      <c r="L299" s="1039">
        <v>1.7734E-2</v>
      </c>
      <c r="M299" s="716">
        <v>2.39</v>
      </c>
      <c r="N299" s="715">
        <v>0.26550000000000001</v>
      </c>
      <c r="O299" s="1039">
        <v>0.28849999999999998</v>
      </c>
      <c r="P299" s="1039">
        <v>0.3</v>
      </c>
      <c r="Q299" s="716">
        <v>0.23</v>
      </c>
      <c r="R299" s="718">
        <v>1.3860000000000001E-3</v>
      </c>
      <c r="S299" s="1038">
        <v>6.9300000000000004E-4</v>
      </c>
      <c r="T299" s="1038">
        <v>2.5000000000000001E-3</v>
      </c>
      <c r="U299" s="719">
        <v>3.3000000000000002E-2</v>
      </c>
      <c r="V299" s="722">
        <v>1.4617E-2</v>
      </c>
      <c r="W299" s="1036">
        <v>1.4924E-2</v>
      </c>
      <c r="X299" s="1036">
        <v>6.5016000000000004E-2</v>
      </c>
      <c r="Y299" s="723">
        <v>0.29233999999999999</v>
      </c>
      <c r="Z299" s="722">
        <v>1.5870000000000001E-3</v>
      </c>
      <c r="AA299" s="1036">
        <v>4.1199999999999901E-4</v>
      </c>
      <c r="AB299" s="1036">
        <v>1E-3</v>
      </c>
      <c r="AC299" s="723">
        <v>3.175E-2</v>
      </c>
      <c r="AD299" s="722">
        <v>2.0799999999999901E-4</v>
      </c>
      <c r="AE299" s="1036">
        <v>4.0000000000000003E-5</v>
      </c>
      <c r="AF299" s="1036">
        <v>3.59E-4</v>
      </c>
      <c r="AG299" s="723">
        <v>2.6649999999999998E-3</v>
      </c>
      <c r="AH299" s="736">
        <v>205.04074866258699</v>
      </c>
      <c r="AI299" s="1035">
        <v>128.29229790098299</v>
      </c>
      <c r="AJ299" s="737">
        <v>159.18334349681899</v>
      </c>
    </row>
    <row r="300" spans="1:36" ht="12.75" customHeight="1" x14ac:dyDescent="0.2">
      <c r="A300" s="1339" t="s">
        <v>1587</v>
      </c>
      <c r="B300" s="1340" t="s">
        <v>186</v>
      </c>
      <c r="C300" s="1341" t="s">
        <v>8</v>
      </c>
      <c r="D300" s="1342" t="s">
        <v>1712</v>
      </c>
      <c r="E300" s="1060" t="s">
        <v>1915</v>
      </c>
      <c r="F300" s="715">
        <v>3.5735399999999902</v>
      </c>
      <c r="G300" s="1039">
        <v>2.1926700000000001</v>
      </c>
      <c r="H300" s="1039">
        <v>1.6832399999999901</v>
      </c>
      <c r="I300" s="716">
        <v>13.6099999999999</v>
      </c>
      <c r="J300" s="715">
        <v>4.7671999999999902E-2</v>
      </c>
      <c r="K300" s="1039">
        <v>8.77659999999999E-2</v>
      </c>
      <c r="L300" s="1039">
        <v>1.5525999999999899E-2</v>
      </c>
      <c r="M300" s="716">
        <v>2.48</v>
      </c>
      <c r="N300" s="715">
        <v>0.28499999999999898</v>
      </c>
      <c r="O300" s="1039">
        <v>0.29499999999999899</v>
      </c>
      <c r="P300" s="1039">
        <v>0.29999999999999899</v>
      </c>
      <c r="Q300" s="716">
        <v>0.1</v>
      </c>
      <c r="R300" s="718">
        <v>1.3859999999999901E-3</v>
      </c>
      <c r="S300" s="1038">
        <v>6.9299999999999896E-4</v>
      </c>
      <c r="T300" s="1038">
        <v>2.4999999999999901E-3</v>
      </c>
      <c r="U300" s="719">
        <v>3.3000000000000002E-2</v>
      </c>
      <c r="V300" s="722">
        <v>9.4330000000000004E-3</v>
      </c>
      <c r="W300" s="1036">
        <v>2.0063999999999901E-2</v>
      </c>
      <c r="X300" s="1036">
        <v>6.4919999999999894E-2</v>
      </c>
      <c r="Y300" s="723">
        <v>0.18867</v>
      </c>
      <c r="Z300" s="722">
        <v>7.2499999999999995E-4</v>
      </c>
      <c r="AA300" s="1036">
        <v>7.4999999999999899E-5</v>
      </c>
      <c r="AB300" s="1036">
        <v>6.9999999999999902E-4</v>
      </c>
      <c r="AC300" s="723">
        <v>1.44999999999999E-2</v>
      </c>
      <c r="AD300" s="722">
        <v>2.0799999999999999E-4</v>
      </c>
      <c r="AE300" s="1036">
        <v>4.1999999999999903E-5</v>
      </c>
      <c r="AF300" s="1036">
        <v>3.5899999999999902E-4</v>
      </c>
      <c r="AG300" s="723">
        <v>2.6199999999999999E-3</v>
      </c>
      <c r="AH300" s="736">
        <v>213.89915739420499</v>
      </c>
      <c r="AI300" s="1035">
        <v>136.168828078046</v>
      </c>
      <c r="AJ300" s="737">
        <v>170.321975707984</v>
      </c>
    </row>
    <row r="301" spans="1:36" ht="12.75" customHeight="1" x14ac:dyDescent="0.2">
      <c r="A301" s="1339" t="s">
        <v>1588</v>
      </c>
      <c r="B301" s="1340" t="s">
        <v>186</v>
      </c>
      <c r="C301" s="1341" t="s">
        <v>8</v>
      </c>
      <c r="D301" s="1342" t="s">
        <v>1713</v>
      </c>
      <c r="E301" s="1060" t="s">
        <v>1912</v>
      </c>
      <c r="F301" s="715">
        <v>2.4505300000000001</v>
      </c>
      <c r="G301" s="1039">
        <v>1.6180399999999899</v>
      </c>
      <c r="H301" s="1039">
        <v>1.34658999999999</v>
      </c>
      <c r="I301" s="716">
        <v>13.61</v>
      </c>
      <c r="J301" s="715">
        <v>5.6737999999999997E-2</v>
      </c>
      <c r="K301" s="1039">
        <v>7.6412999999999898E-2</v>
      </c>
      <c r="L301" s="1039">
        <v>1.2421E-2</v>
      </c>
      <c r="M301" s="716">
        <v>1.86</v>
      </c>
      <c r="N301" s="715">
        <v>0.116752999999999</v>
      </c>
      <c r="O301" s="1039">
        <v>0.109235</v>
      </c>
      <c r="P301" s="1039">
        <v>0.107005999999999</v>
      </c>
      <c r="Q301" s="716">
        <v>0.08</v>
      </c>
      <c r="R301" s="718">
        <v>1.10899999999999E-3</v>
      </c>
      <c r="S301" s="1038">
        <v>5.5399999999999905E-4</v>
      </c>
      <c r="T301" s="1038">
        <v>2.5000000000000001E-3</v>
      </c>
      <c r="U301" s="719">
        <v>3.3000000000000002E-2</v>
      </c>
      <c r="V301" s="722">
        <v>4.561E-3</v>
      </c>
      <c r="W301" s="1036">
        <v>2.4892999999999901E-2</v>
      </c>
      <c r="X301" s="1036">
        <v>6.4823999999999896E-2</v>
      </c>
      <c r="Y301" s="723">
        <v>9.1225000000000098E-2</v>
      </c>
      <c r="Z301" s="722">
        <v>7.2499999999999897E-4</v>
      </c>
      <c r="AA301" s="1036">
        <v>7.4999999999999899E-5</v>
      </c>
      <c r="AB301" s="1036">
        <v>6.9999999999999902E-4</v>
      </c>
      <c r="AC301" s="723">
        <v>1.4500000000000001E-2</v>
      </c>
      <c r="AD301" s="722">
        <v>1.66E-4</v>
      </c>
      <c r="AE301" s="1036">
        <v>3.3999999999999898E-5</v>
      </c>
      <c r="AF301" s="1036">
        <v>3.5899999999999902E-4</v>
      </c>
      <c r="AG301" s="723">
        <v>2.0950000000000001E-3</v>
      </c>
      <c r="AH301" s="736">
        <v>208.84387022118301</v>
      </c>
      <c r="AI301" s="1035">
        <v>134.20246116971299</v>
      </c>
      <c r="AJ301" s="737">
        <v>168.85099157327099</v>
      </c>
    </row>
    <row r="302" spans="1:36" ht="12.75" customHeight="1" x14ac:dyDescent="0.2">
      <c r="A302" s="1339" t="s">
        <v>1589</v>
      </c>
      <c r="B302" s="1340" t="s">
        <v>186</v>
      </c>
      <c r="C302" s="1341" t="s">
        <v>8</v>
      </c>
      <c r="D302" s="1342" t="s">
        <v>1714</v>
      </c>
      <c r="E302" s="1060" t="s">
        <v>1914</v>
      </c>
      <c r="F302" s="715">
        <v>3.4619</v>
      </c>
      <c r="G302" s="1039">
        <v>1.95516</v>
      </c>
      <c r="H302" s="1039">
        <v>1.34658999999999</v>
      </c>
      <c r="I302" s="716">
        <v>6.8674999999999997</v>
      </c>
      <c r="J302" s="715">
        <v>0.18668799999999999</v>
      </c>
      <c r="K302" s="1039">
        <v>0.119729999999999</v>
      </c>
      <c r="L302" s="1039">
        <v>1.2421E-2</v>
      </c>
      <c r="M302" s="716">
        <v>0.99366499999999702</v>
      </c>
      <c r="N302" s="715">
        <v>7.6710000000000103E-3</v>
      </c>
      <c r="O302" s="1039">
        <v>8.0329999999999898E-3</v>
      </c>
      <c r="P302" s="1039">
        <v>1.05089999999999E-2</v>
      </c>
      <c r="Q302" s="716">
        <v>0.23639199999999999</v>
      </c>
      <c r="R302" s="718">
        <v>4.6200000000000098E-4</v>
      </c>
      <c r="S302" s="1038">
        <v>4.61999999999998E-4</v>
      </c>
      <c r="T302" s="1038">
        <v>2.5000000000000001E-3</v>
      </c>
      <c r="U302" s="719">
        <v>9.2399999999999809E-3</v>
      </c>
      <c r="V302" s="722">
        <v>8.4180000000000296E-3</v>
      </c>
      <c r="W302" s="1036">
        <v>2.9278999999999899E-2</v>
      </c>
      <c r="X302" s="1036">
        <v>6.4727999999999994E-2</v>
      </c>
      <c r="Y302" s="723">
        <v>2.6189999999999998E-3</v>
      </c>
      <c r="Z302" s="722">
        <v>1.74E-3</v>
      </c>
      <c r="AA302" s="1036">
        <v>4.8000000000000001E-4</v>
      </c>
      <c r="AB302" s="1036">
        <v>7.0000000000000097E-4</v>
      </c>
      <c r="AC302" s="723">
        <v>4.8500000000000099E-2</v>
      </c>
      <c r="AD302" s="722">
        <v>1.66E-4</v>
      </c>
      <c r="AE302" s="1036">
        <v>3.3999999999999803E-5</v>
      </c>
      <c r="AF302" s="1036">
        <v>3.59E-4</v>
      </c>
      <c r="AG302" s="723">
        <v>2.0950000000000001E-3</v>
      </c>
      <c r="AH302" s="736">
        <v>204.51445542971899</v>
      </c>
      <c r="AI302" s="1035">
        <v>130.48537852737201</v>
      </c>
      <c r="AJ302" s="737">
        <v>163.25523282142299</v>
      </c>
    </row>
    <row r="303" spans="1:36" ht="12.75" customHeight="1" x14ac:dyDescent="0.2">
      <c r="A303" s="1339" t="s">
        <v>612</v>
      </c>
      <c r="B303" s="1340" t="s">
        <v>186</v>
      </c>
      <c r="C303" s="1341" t="s">
        <v>8</v>
      </c>
      <c r="D303" s="1342" t="s">
        <v>613</v>
      </c>
      <c r="E303" s="1060" t="s">
        <v>1912</v>
      </c>
      <c r="F303" s="715">
        <v>5.8799999999999998E-2</v>
      </c>
      <c r="G303" s="1039">
        <v>3.5400000000000001E-2</v>
      </c>
      <c r="H303" s="1039">
        <v>9.8500000000000906E-2</v>
      </c>
      <c r="I303" s="716">
        <v>13.6099999999999</v>
      </c>
      <c r="J303" s="715">
        <v>8.4599999999999995E-2</v>
      </c>
      <c r="K303" s="1039">
        <v>4.7999999999999501E-2</v>
      </c>
      <c r="L303" s="1039">
        <v>0.14500000000000099</v>
      </c>
      <c r="M303" s="716">
        <v>1.86</v>
      </c>
      <c r="N303" s="715">
        <v>1.3878E-2</v>
      </c>
      <c r="O303" s="1039">
        <v>7.9119999999999607E-3</v>
      </c>
      <c r="P303" s="1039">
        <v>6.3060000000000399E-3</v>
      </c>
      <c r="Q303" s="716">
        <v>7.9999999999999905E-2</v>
      </c>
      <c r="R303" s="718">
        <v>1.3309999999999999E-3</v>
      </c>
      <c r="S303" s="1038">
        <v>6.6499999999999795E-4</v>
      </c>
      <c r="T303" s="1038">
        <v>3.00000000000003E-3</v>
      </c>
      <c r="U303" s="719">
        <v>3.29999999999998E-2</v>
      </c>
      <c r="V303" s="722">
        <v>4.561E-3</v>
      </c>
      <c r="W303" s="1036">
        <v>2.4892999999999998E-2</v>
      </c>
      <c r="X303" s="1036">
        <v>6.4824000000000603E-2</v>
      </c>
      <c r="Y303" s="723">
        <v>9.1224999999999903E-2</v>
      </c>
      <c r="Z303" s="722">
        <v>5.0000000000000099E-4</v>
      </c>
      <c r="AA303" s="1036">
        <v>9.9999999999999707E-5</v>
      </c>
      <c r="AB303" s="1036">
        <v>5.00000000000005E-4</v>
      </c>
      <c r="AC303" s="723">
        <v>9.9999999999999898E-3</v>
      </c>
      <c r="AD303" s="722">
        <v>2.0000000000000001E-4</v>
      </c>
      <c r="AE303" s="1036">
        <v>3.99999999999998E-5</v>
      </c>
      <c r="AF303" s="1036">
        <v>4.3000000000000303E-4</v>
      </c>
      <c r="AG303" s="723">
        <v>2.5149999999999999E-3</v>
      </c>
      <c r="AH303" s="736">
        <v>107.89092017392601</v>
      </c>
      <c r="AI303" s="1035">
        <v>128.215192754594</v>
      </c>
      <c r="AJ303" s="737">
        <v>159.05742581196299</v>
      </c>
    </row>
    <row r="304" spans="1:36" ht="12.75" customHeight="1" x14ac:dyDescent="0.2">
      <c r="A304" s="1339" t="s">
        <v>615</v>
      </c>
      <c r="B304" s="1340" t="s">
        <v>186</v>
      </c>
      <c r="C304" s="1341" t="s">
        <v>8</v>
      </c>
      <c r="D304" s="1342" t="s">
        <v>616</v>
      </c>
      <c r="E304" s="1060" t="s">
        <v>1914</v>
      </c>
      <c r="F304" s="715">
        <v>6.67819999999993E-2</v>
      </c>
      <c r="G304" s="1039">
        <v>4.6435000000000899E-2</v>
      </c>
      <c r="H304" s="1039">
        <v>0.11304299999999901</v>
      </c>
      <c r="I304" s="716">
        <v>6.8675000000000104</v>
      </c>
      <c r="J304" s="715">
        <v>8.0999999999998795E-2</v>
      </c>
      <c r="K304" s="1039">
        <v>1.8317000000000201E-2</v>
      </c>
      <c r="L304" s="1039">
        <v>0.123999999999999</v>
      </c>
      <c r="M304" s="716">
        <v>0.99366499999998403</v>
      </c>
      <c r="N304" s="715">
        <v>1.55269999999999E-2</v>
      </c>
      <c r="O304" s="1039">
        <v>9.2000000000002196E-5</v>
      </c>
      <c r="P304" s="1039">
        <v>6.3060000000000199E-3</v>
      </c>
      <c r="Q304" s="716">
        <v>0.23639200000000199</v>
      </c>
      <c r="R304" s="718">
        <v>5.54000000000001E-4</v>
      </c>
      <c r="S304" s="1038">
        <v>5.5400000000000902E-4</v>
      </c>
      <c r="T304" s="1038">
        <v>2.9999999999999901E-3</v>
      </c>
      <c r="U304" s="719">
        <v>1.10899999999998E-2</v>
      </c>
      <c r="V304" s="722">
        <v>8.4180000000000105E-3</v>
      </c>
      <c r="W304" s="1036">
        <v>2.9279000000000398E-2</v>
      </c>
      <c r="X304" s="1036">
        <v>6.4728000000000396E-2</v>
      </c>
      <c r="Y304" s="723">
        <v>2.6189999999999699E-3</v>
      </c>
      <c r="Z304" s="722">
        <v>1.1999999999999899E-3</v>
      </c>
      <c r="AA304" s="1036">
        <v>3.60000000000003E-4</v>
      </c>
      <c r="AB304" s="1036">
        <v>5.0000000000000196E-4</v>
      </c>
      <c r="AC304" s="723">
        <v>4.8500000000000702E-2</v>
      </c>
      <c r="AD304" s="722">
        <v>1.9999999999999901E-4</v>
      </c>
      <c r="AE304" s="1036">
        <v>4.0000000000000301E-5</v>
      </c>
      <c r="AF304" s="1036">
        <v>4.2999999999999901E-4</v>
      </c>
      <c r="AG304" s="723">
        <v>2.51499999999997E-3</v>
      </c>
      <c r="AH304" s="736">
        <v>114.777848624054</v>
      </c>
      <c r="AI304" s="1035">
        <v>136.32919450962399</v>
      </c>
      <c r="AJ304" s="737">
        <v>169.13543765153699</v>
      </c>
    </row>
    <row r="305" spans="1:36" ht="12.75" customHeight="1" x14ac:dyDescent="0.2">
      <c r="A305" s="1339" t="s">
        <v>1692</v>
      </c>
      <c r="B305" s="1340" t="s">
        <v>186</v>
      </c>
      <c r="C305" s="1341" t="s">
        <v>8</v>
      </c>
      <c r="D305" s="1342" t="s">
        <v>1720</v>
      </c>
      <c r="E305" s="1060" t="s">
        <v>103</v>
      </c>
      <c r="F305" s="715">
        <v>2.5399999999999999E-2</v>
      </c>
      <c r="G305" s="1039">
        <v>3.9956999999999902E-2</v>
      </c>
      <c r="H305" s="1039">
        <v>7.6863000000000001E-2</v>
      </c>
      <c r="I305" s="716">
        <v>5.9524999999999897E-2</v>
      </c>
      <c r="J305" s="715">
        <v>1.8148999999999998E-2</v>
      </c>
      <c r="K305" s="1039">
        <v>2.0426E-2</v>
      </c>
      <c r="L305" s="1039">
        <v>2.4365999999999902E-2</v>
      </c>
      <c r="M305" s="716">
        <v>4.03569999999999E-2</v>
      </c>
      <c r="N305" s="715">
        <v>7.1970000000000006E-2</v>
      </c>
      <c r="O305" s="1039">
        <v>4.6769999999999902E-2</v>
      </c>
      <c r="P305" s="1039">
        <v>8.5769999999999902E-2</v>
      </c>
      <c r="Q305" s="716">
        <v>0.16205599999999901</v>
      </c>
      <c r="R305" s="718">
        <v>4.2499999999999998E-4</v>
      </c>
      <c r="S305" s="1038">
        <v>1.47499999999999E-3</v>
      </c>
      <c r="T305" s="1038">
        <v>1.5E-3</v>
      </c>
      <c r="U305" s="719">
        <v>4.9999999999999903E-4</v>
      </c>
      <c r="V305" s="722">
        <v>1.9480999999999998E-2</v>
      </c>
      <c r="W305" s="1036">
        <v>1.26599999999999E-2</v>
      </c>
      <c r="X305" s="1036">
        <v>2.3217000000000002E-2</v>
      </c>
      <c r="Y305" s="723">
        <v>4.3865999999999898E-2</v>
      </c>
      <c r="Z305" s="722">
        <v>1.3429999999999999E-2</v>
      </c>
      <c r="AA305" s="1036">
        <v>4.81E-3</v>
      </c>
      <c r="AB305" s="1036">
        <v>5.5999999999999999E-3</v>
      </c>
      <c r="AC305" s="723">
        <v>1.5799999999999901E-2</v>
      </c>
      <c r="AD305" s="722">
        <v>2.9E-5</v>
      </c>
      <c r="AE305" s="1036">
        <v>3.4999999999999902E-5</v>
      </c>
      <c r="AF305" s="1036">
        <v>1.1E-4</v>
      </c>
      <c r="AG305" s="723">
        <v>6.2999999999999905E-5</v>
      </c>
      <c r="AH305" s="736">
        <v>111.70959570096799</v>
      </c>
      <c r="AI305" s="1035">
        <v>133.41875699897699</v>
      </c>
      <c r="AJ305" s="737">
        <v>166.86074155263799</v>
      </c>
    </row>
    <row r="306" spans="1:36" ht="12.75" customHeight="1" x14ac:dyDescent="0.2">
      <c r="A306" s="1339" t="s">
        <v>664</v>
      </c>
      <c r="B306" s="1340" t="s">
        <v>186</v>
      </c>
      <c r="C306" s="1341" t="s">
        <v>36</v>
      </c>
      <c r="D306" s="1342" t="s">
        <v>665</v>
      </c>
      <c r="E306" s="1060" t="s">
        <v>1913</v>
      </c>
      <c r="F306" s="715">
        <v>3.7695999999999903E-2</v>
      </c>
      <c r="G306" s="1039">
        <v>5.1695999999999902E-2</v>
      </c>
      <c r="H306" s="1039">
        <v>2.6956999999999901E-2</v>
      </c>
      <c r="I306" s="716">
        <v>4.4347999999999999E-2</v>
      </c>
      <c r="J306" s="715">
        <v>0.109649999999999</v>
      </c>
      <c r="K306" s="1039">
        <v>6.8549999999999903E-2</v>
      </c>
      <c r="L306" s="1039">
        <v>0.10199999999999999</v>
      </c>
      <c r="M306" s="716">
        <v>0.129</v>
      </c>
      <c r="N306" s="715">
        <v>0.13492499999999899</v>
      </c>
      <c r="O306" s="1039">
        <v>0.13696699999999901</v>
      </c>
      <c r="P306" s="1039">
        <v>0.30578299999999897</v>
      </c>
      <c r="Q306" s="716">
        <v>0.28394599999999998</v>
      </c>
      <c r="R306" s="718">
        <v>4.2499999999999998E-4</v>
      </c>
      <c r="S306" s="1038">
        <v>1.475E-3</v>
      </c>
      <c r="T306" s="1038">
        <v>1.5E-3</v>
      </c>
      <c r="U306" s="719">
        <v>5.0000000000000001E-4</v>
      </c>
      <c r="V306" s="722">
        <v>6.3799999999999697E-4</v>
      </c>
      <c r="W306" s="1036">
        <v>7.1299999999999695E-4</v>
      </c>
      <c r="X306" s="1036">
        <v>7.5000000000000002E-4</v>
      </c>
      <c r="Y306" s="723">
        <v>7.5000000000000197E-4</v>
      </c>
      <c r="Z306" s="722">
        <v>6.7149999999999996E-3</v>
      </c>
      <c r="AA306" s="1036">
        <v>2.40499999999999E-3</v>
      </c>
      <c r="AB306" s="1036">
        <v>2.79999999999999E-3</v>
      </c>
      <c r="AC306" s="723">
        <v>7.9000000000000008E-3</v>
      </c>
      <c r="AD306" s="722">
        <v>2.8999999999999899E-5</v>
      </c>
      <c r="AE306" s="1036">
        <v>3.4999999999999997E-5</v>
      </c>
      <c r="AF306" s="1036">
        <v>1.1E-4</v>
      </c>
      <c r="AG306" s="723">
        <v>6.3000000000000095E-5</v>
      </c>
      <c r="AH306" s="736">
        <v>119.873091781368</v>
      </c>
      <c r="AI306" s="1035">
        <v>143.23459022402599</v>
      </c>
      <c r="AJ306" s="737">
        <v>178.67957422598801</v>
      </c>
    </row>
    <row r="307" spans="1:36" ht="12.75" customHeight="1" x14ac:dyDescent="0.2">
      <c r="A307" s="1339" t="s">
        <v>1468</v>
      </c>
      <c r="B307" s="1340" t="s">
        <v>186</v>
      </c>
      <c r="C307" s="1341" t="s">
        <v>36</v>
      </c>
      <c r="D307" s="1342" t="s">
        <v>1469</v>
      </c>
      <c r="E307" s="1060" t="s">
        <v>1851</v>
      </c>
      <c r="F307" s="715">
        <v>2.5399999999999999E-2</v>
      </c>
      <c r="G307" s="1039">
        <v>3.9956999999999999E-2</v>
      </c>
      <c r="H307" s="1039">
        <v>7.6862999999999904E-2</v>
      </c>
      <c r="I307" s="716">
        <v>5.9524999999999897E-2</v>
      </c>
      <c r="J307" s="715">
        <v>1.8148999999999998E-2</v>
      </c>
      <c r="K307" s="1039">
        <v>2.0426E-2</v>
      </c>
      <c r="L307" s="1039">
        <v>2.4365999999999902E-2</v>
      </c>
      <c r="M307" s="716">
        <v>4.0356999999999997E-2</v>
      </c>
      <c r="N307" s="715">
        <v>2.6349999999999901E-2</v>
      </c>
      <c r="O307" s="1039">
        <v>1.54499999999999E-2</v>
      </c>
      <c r="P307" s="1039">
        <v>1.8999999999999899E-2</v>
      </c>
      <c r="Q307" s="716">
        <v>3.1E-2</v>
      </c>
      <c r="R307" s="718">
        <v>4.24999999999999E-4</v>
      </c>
      <c r="S307" s="1038">
        <v>1.475E-3</v>
      </c>
      <c r="T307" s="1038">
        <v>1.4999999999999901E-3</v>
      </c>
      <c r="U307" s="719">
        <v>5.0000000000000001E-4</v>
      </c>
      <c r="V307" s="722">
        <v>1.9479999999999901E-3</v>
      </c>
      <c r="W307" s="1036">
        <v>1.26599999999999E-3</v>
      </c>
      <c r="X307" s="1036">
        <v>2.3219999999999899E-3</v>
      </c>
      <c r="Y307" s="723">
        <v>4.3869999999999899E-3</v>
      </c>
      <c r="Z307" s="722">
        <v>1.34299999999999E-2</v>
      </c>
      <c r="AA307" s="1036">
        <v>4.81E-3</v>
      </c>
      <c r="AB307" s="1036">
        <v>5.5999999999999904E-3</v>
      </c>
      <c r="AC307" s="723">
        <v>1.5799999999999901E-2</v>
      </c>
      <c r="AD307" s="722">
        <v>2.8999999999999899E-5</v>
      </c>
      <c r="AE307" s="1036">
        <v>3.4999999999999902E-5</v>
      </c>
      <c r="AF307" s="1036">
        <v>1.1E-4</v>
      </c>
      <c r="AG307" s="723">
        <v>6.2999999999999905E-5</v>
      </c>
      <c r="AH307" s="736">
        <v>132.423748299887</v>
      </c>
      <c r="AI307" s="1035">
        <v>155.594698487334</v>
      </c>
      <c r="AJ307" s="737">
        <v>192.84392114399799</v>
      </c>
    </row>
    <row r="308" spans="1:36" ht="12.75" customHeight="1" x14ac:dyDescent="0.2">
      <c r="A308" s="1339" t="s">
        <v>661</v>
      </c>
      <c r="B308" s="1340" t="s">
        <v>186</v>
      </c>
      <c r="C308" s="1341" t="s">
        <v>36</v>
      </c>
      <c r="D308" s="1342" t="s">
        <v>613</v>
      </c>
      <c r="E308" s="1060" t="s">
        <v>1912</v>
      </c>
      <c r="F308" s="715">
        <v>3.2037999999999803E-2</v>
      </c>
      <c r="G308" s="1039">
        <v>4.0422999999999903E-2</v>
      </c>
      <c r="H308" s="1039">
        <v>2.46150000000003E-2</v>
      </c>
      <c r="I308" s="716">
        <v>3.7692000000000003E-2</v>
      </c>
      <c r="J308" s="715">
        <v>0.10965</v>
      </c>
      <c r="K308" s="1039">
        <v>7.5549999999999895E-2</v>
      </c>
      <c r="L308" s="1039">
        <v>0.11</v>
      </c>
      <c r="M308" s="716">
        <v>0.128999999999999</v>
      </c>
      <c r="N308" s="715">
        <v>8.9806000000000094E-2</v>
      </c>
      <c r="O308" s="1039">
        <v>0.17430000000000001</v>
      </c>
      <c r="P308" s="1039">
        <v>0.33316200000000201</v>
      </c>
      <c r="Q308" s="716">
        <v>0.64200000000000201</v>
      </c>
      <c r="R308" s="718">
        <v>4.2500000000000101E-4</v>
      </c>
      <c r="S308" s="1038">
        <v>1.475E-3</v>
      </c>
      <c r="T308" s="1038">
        <v>1.50000000000001E-3</v>
      </c>
      <c r="U308" s="719">
        <v>5.0000000000000305E-4</v>
      </c>
      <c r="V308" s="722">
        <v>8.5000000000000201E-4</v>
      </c>
      <c r="W308" s="1036">
        <v>9.5000000000000097E-4</v>
      </c>
      <c r="X308" s="1036">
        <v>1E-3</v>
      </c>
      <c r="Y308" s="723">
        <v>1E-3</v>
      </c>
      <c r="Z308" s="722">
        <v>6.7149999999999797E-3</v>
      </c>
      <c r="AA308" s="1036">
        <v>2.405E-3</v>
      </c>
      <c r="AB308" s="1036">
        <v>2.8000000000000199E-3</v>
      </c>
      <c r="AC308" s="723">
        <v>7.9000000000000199E-3</v>
      </c>
      <c r="AD308" s="722">
        <v>3.8199999999999899E-4</v>
      </c>
      <c r="AE308" s="1036">
        <v>5.3099999999999903E-4</v>
      </c>
      <c r="AF308" s="1036">
        <v>1.485E-3</v>
      </c>
      <c r="AG308" s="723">
        <v>4.4999999999999901E-4</v>
      </c>
      <c r="AH308" s="736">
        <v>102.82694369059701</v>
      </c>
      <c r="AI308" s="1035">
        <v>122.30673257614301</v>
      </c>
      <c r="AJ308" s="737">
        <v>152.10035074634101</v>
      </c>
    </row>
    <row r="309" spans="1:36" ht="12.75" customHeight="1" x14ac:dyDescent="0.2">
      <c r="A309" s="575" t="s">
        <v>822</v>
      </c>
      <c r="B309" s="559" t="s">
        <v>189</v>
      </c>
      <c r="C309" s="560" t="s">
        <v>8</v>
      </c>
      <c r="D309" s="561" t="s">
        <v>1453</v>
      </c>
      <c r="E309" s="710" t="s">
        <v>152</v>
      </c>
      <c r="F309" s="728">
        <v>73.825999999999894</v>
      </c>
      <c r="G309" s="1045">
        <v>41.378999999999998</v>
      </c>
      <c r="H309" s="1045">
        <v>36.427</v>
      </c>
      <c r="I309" s="729">
        <v>73.825999999999993</v>
      </c>
      <c r="J309" s="728">
        <v>41.055999999999898</v>
      </c>
      <c r="K309" s="1045">
        <v>4.7778</v>
      </c>
      <c r="L309" s="1045">
        <v>4.8782399999999999</v>
      </c>
      <c r="M309" s="729">
        <v>41.055999999999997</v>
      </c>
      <c r="N309" s="728">
        <v>6.3414999999999999</v>
      </c>
      <c r="O309" s="1045">
        <v>9.6758000000000095</v>
      </c>
      <c r="P309" s="1045">
        <v>13.8409999999999</v>
      </c>
      <c r="Q309" s="729">
        <v>10.1464</v>
      </c>
      <c r="R309" s="730">
        <v>0.38834999999999997</v>
      </c>
      <c r="S309" s="1044">
        <v>0.39879999999999999</v>
      </c>
      <c r="T309" s="1044">
        <v>0.403975999999999</v>
      </c>
      <c r="U309" s="731">
        <v>0.72233099999999995</v>
      </c>
      <c r="V309" s="730">
        <v>2E-3</v>
      </c>
      <c r="W309" s="1044">
        <v>2E-3</v>
      </c>
      <c r="X309" s="1044">
        <v>1.9999999999999901E-3</v>
      </c>
      <c r="Y309" s="731">
        <v>1.9999999999999901E-3</v>
      </c>
      <c r="Z309" s="730">
        <v>0</v>
      </c>
      <c r="AA309" s="1044">
        <v>0</v>
      </c>
      <c r="AB309" s="1044">
        <v>0</v>
      </c>
      <c r="AC309" s="731">
        <v>0</v>
      </c>
      <c r="AD309" s="730">
        <v>7.7670000000000003E-2</v>
      </c>
      <c r="AE309" s="1044">
        <v>7.9759999999999998E-2</v>
      </c>
      <c r="AF309" s="1044">
        <v>8.0754999999999896E-2</v>
      </c>
      <c r="AG309" s="731">
        <v>7.7670000000000003E-2</v>
      </c>
      <c r="AH309" s="732">
        <v>696.28070582840098</v>
      </c>
      <c r="AI309" s="321">
        <v>442.83749130504401</v>
      </c>
      <c r="AJ309" s="378">
        <v>511.87063058536199</v>
      </c>
    </row>
    <row r="310" spans="1:36" ht="12.75" customHeight="1" x14ac:dyDescent="0.2">
      <c r="A310" s="575" t="s">
        <v>985</v>
      </c>
      <c r="B310" s="559" t="s">
        <v>189</v>
      </c>
      <c r="C310" s="560" t="s">
        <v>15</v>
      </c>
      <c r="D310" s="561" t="s">
        <v>117</v>
      </c>
      <c r="E310" s="710" t="s">
        <v>840</v>
      </c>
      <c r="F310" s="715">
        <v>0.55332700000000001</v>
      </c>
      <c r="G310" s="1039">
        <v>0.31433899999999898</v>
      </c>
      <c r="H310" s="1039">
        <v>0.32547199999999998</v>
      </c>
      <c r="I310" s="716">
        <v>6.2157600000000004</v>
      </c>
      <c r="J310" s="715">
        <v>7.5672000000000003E-2</v>
      </c>
      <c r="K310" s="1039">
        <v>4.2837999999999897E-2</v>
      </c>
      <c r="L310" s="1039">
        <v>5.5589999999999997E-3</v>
      </c>
      <c r="M310" s="716">
        <v>0.48430000000000001</v>
      </c>
      <c r="N310" s="715">
        <v>1.3352200000000001</v>
      </c>
      <c r="O310" s="1039">
        <v>0.53628500000000001</v>
      </c>
      <c r="P310" s="1039">
        <v>0.2021</v>
      </c>
      <c r="Q310" s="716">
        <v>1.7274499999999999</v>
      </c>
      <c r="R310" s="718">
        <v>6.0460000000000002E-3</v>
      </c>
      <c r="S310" s="1038">
        <v>4.1939999999999903E-3</v>
      </c>
      <c r="T310" s="1038">
        <v>3.725E-3</v>
      </c>
      <c r="U310" s="719">
        <v>3.8691999999999997E-2</v>
      </c>
      <c r="V310" s="722">
        <v>0.1</v>
      </c>
      <c r="W310" s="1036">
        <v>9.9999999999999895E-2</v>
      </c>
      <c r="X310" s="1036">
        <v>0.1</v>
      </c>
      <c r="Y310" s="723">
        <v>0.4</v>
      </c>
      <c r="Z310" s="722">
        <v>0</v>
      </c>
      <c r="AA310" s="1036">
        <v>0</v>
      </c>
      <c r="AB310" s="1036">
        <v>0</v>
      </c>
      <c r="AC310" s="723">
        <v>0</v>
      </c>
      <c r="AD310" s="722">
        <v>1.946E-3</v>
      </c>
      <c r="AE310" s="1036">
        <v>1.0560000000000001E-3</v>
      </c>
      <c r="AF310" s="1036">
        <v>7.8600000000000002E-4</v>
      </c>
      <c r="AG310" s="723">
        <v>1.2456E-2</v>
      </c>
      <c r="AH310" s="736">
        <v>344.54355650108198</v>
      </c>
      <c r="AI310" s="1035">
        <v>253.47265168597701</v>
      </c>
      <c r="AJ310" s="737">
        <v>225.248648207256</v>
      </c>
    </row>
    <row r="311" spans="1:36" ht="12.75" customHeight="1" x14ac:dyDescent="0.2">
      <c r="A311" s="575" t="s">
        <v>986</v>
      </c>
      <c r="B311" s="559" t="s">
        <v>189</v>
      </c>
      <c r="C311" s="560" t="s">
        <v>15</v>
      </c>
      <c r="D311" s="561" t="s">
        <v>120</v>
      </c>
      <c r="E311" s="710" t="s">
        <v>840</v>
      </c>
      <c r="F311" s="715">
        <v>1.11198</v>
      </c>
      <c r="G311" s="1039">
        <v>0.63539999999999996</v>
      </c>
      <c r="H311" s="1039">
        <v>0.64395000000000002</v>
      </c>
      <c r="I311" s="716">
        <v>12.602600000000001</v>
      </c>
      <c r="J311" s="715">
        <v>0.13520599999999899</v>
      </c>
      <c r="K311" s="1039">
        <v>7.8488000000000002E-2</v>
      </c>
      <c r="L311" s="1039">
        <v>9.9019999999999993E-3</v>
      </c>
      <c r="M311" s="716">
        <v>0.86531999999999998</v>
      </c>
      <c r="N311" s="715">
        <v>3.78954999999999</v>
      </c>
      <c r="O311" s="1039">
        <v>0.86565099999999895</v>
      </c>
      <c r="P311" s="1039">
        <v>0.400565</v>
      </c>
      <c r="Q311" s="716">
        <v>3.5209000000000001</v>
      </c>
      <c r="R311" s="718">
        <v>1.2586999999999999E-2</v>
      </c>
      <c r="S311" s="1038">
        <v>8.5620000000000002E-3</v>
      </c>
      <c r="T311" s="1038">
        <v>7.3990000000000002E-3</v>
      </c>
      <c r="U311" s="719">
        <v>8.0559999999999896E-2</v>
      </c>
      <c r="V311" s="722">
        <v>0.1</v>
      </c>
      <c r="W311" s="1036">
        <v>9.9999999999999895E-2</v>
      </c>
      <c r="X311" s="1036">
        <v>0.1</v>
      </c>
      <c r="Y311" s="723">
        <v>0.4</v>
      </c>
      <c r="Z311" s="722">
        <v>0</v>
      </c>
      <c r="AA311" s="1036">
        <v>0</v>
      </c>
      <c r="AB311" s="1036">
        <v>0</v>
      </c>
      <c r="AC311" s="723">
        <v>0</v>
      </c>
      <c r="AD311" s="722">
        <v>3.5139999999999898E-3</v>
      </c>
      <c r="AE311" s="1036">
        <v>1.817E-3</v>
      </c>
      <c r="AF311" s="1036">
        <v>1.374E-3</v>
      </c>
      <c r="AG311" s="723">
        <v>2.2488000000000001E-2</v>
      </c>
      <c r="AH311" s="736">
        <v>952.21692914987295</v>
      </c>
      <c r="AI311" s="1035">
        <v>686.53810495262201</v>
      </c>
      <c r="AJ311" s="737">
        <v>565.81421469788199</v>
      </c>
    </row>
    <row r="312" spans="1:36" ht="12.75" customHeight="1" x14ac:dyDescent="0.2">
      <c r="A312" s="575" t="s">
        <v>833</v>
      </c>
      <c r="B312" s="559" t="s">
        <v>189</v>
      </c>
      <c r="C312" s="560" t="s">
        <v>36</v>
      </c>
      <c r="D312" s="561" t="s">
        <v>115</v>
      </c>
      <c r="E312" s="710" t="s">
        <v>834</v>
      </c>
      <c r="F312" s="715">
        <v>2.5681399999999899</v>
      </c>
      <c r="G312" s="1039">
        <v>1.2556799999999899</v>
      </c>
      <c r="H312" s="1039">
        <v>0.68103600000000097</v>
      </c>
      <c r="I312" s="716">
        <v>12.3271</v>
      </c>
      <c r="J312" s="715">
        <v>1.7468999999999998E-2</v>
      </c>
      <c r="K312" s="1039">
        <v>1.2741000000000001E-2</v>
      </c>
      <c r="L312" s="1039">
        <v>9.1580000000000099E-3</v>
      </c>
      <c r="M312" s="716">
        <v>8.3853000000000094E-2</v>
      </c>
      <c r="N312" s="715">
        <v>4.6370599999999902</v>
      </c>
      <c r="O312" s="1039">
        <v>2.7720199999999999</v>
      </c>
      <c r="P312" s="1039">
        <v>1.7375499999999999</v>
      </c>
      <c r="Q312" s="716">
        <v>22.257899999999999</v>
      </c>
      <c r="R312" s="718">
        <v>9.8790000000000093E-3</v>
      </c>
      <c r="S312" s="1038">
        <v>6.5640000000000004E-3</v>
      </c>
      <c r="T312" s="1038">
        <v>5.5529999999999998E-3</v>
      </c>
      <c r="U312" s="719">
        <v>4.7418000000000002E-2</v>
      </c>
      <c r="V312" s="722">
        <v>1.7999999999999999E-2</v>
      </c>
      <c r="W312" s="1036">
        <v>1.7999999999999901E-2</v>
      </c>
      <c r="X312" s="1036">
        <v>1.7999999999999999E-2</v>
      </c>
      <c r="Y312" s="723">
        <v>5.3999999999999999E-2</v>
      </c>
      <c r="Z312" s="722">
        <v>0.03</v>
      </c>
      <c r="AA312" s="1036">
        <v>0.04</v>
      </c>
      <c r="AB312" s="1036">
        <v>3.4000000000000002E-2</v>
      </c>
      <c r="AC312" s="723">
        <v>9.0000000000000205E-2</v>
      </c>
      <c r="AD312" s="722">
        <v>4.8009999999999997E-3</v>
      </c>
      <c r="AE312" s="1036">
        <v>2.6310000000000001E-3</v>
      </c>
      <c r="AF312" s="1036">
        <v>1.802E-3</v>
      </c>
      <c r="AG312" s="723">
        <v>2.3046000000000001E-2</v>
      </c>
      <c r="AH312" s="736">
        <v>516.46946281691498</v>
      </c>
      <c r="AI312" s="1035">
        <v>338.21013317389202</v>
      </c>
      <c r="AJ312" s="737">
        <v>291.228031412017</v>
      </c>
    </row>
    <row r="313" spans="1:36" ht="12.75" customHeight="1" x14ac:dyDescent="0.2">
      <c r="A313" s="575" t="s">
        <v>848</v>
      </c>
      <c r="B313" s="559" t="s">
        <v>189</v>
      </c>
      <c r="C313" s="560" t="s">
        <v>36</v>
      </c>
      <c r="D313" s="561" t="s">
        <v>118</v>
      </c>
      <c r="E313" s="710" t="s">
        <v>834</v>
      </c>
      <c r="F313" s="715">
        <v>3.8589304000000002</v>
      </c>
      <c r="G313" s="1039">
        <v>1.8673904799999901</v>
      </c>
      <c r="H313" s="1039">
        <v>1.5292003199999999</v>
      </c>
      <c r="I313" s="716">
        <v>26.885857599999898</v>
      </c>
      <c r="J313" s="715">
        <v>3.3787656000000103E-2</v>
      </c>
      <c r="K313" s="1039">
        <v>2.26293679999999E-2</v>
      </c>
      <c r="L313" s="1039">
        <v>1.5776223999999901E-2</v>
      </c>
      <c r="M313" s="716">
        <v>0.16217976000000001</v>
      </c>
      <c r="N313" s="715">
        <v>7.3203132800000201</v>
      </c>
      <c r="O313" s="1039">
        <v>4.7612699200000002</v>
      </c>
      <c r="P313" s="1039">
        <v>3.7545691199999802</v>
      </c>
      <c r="Q313" s="716">
        <v>42.339679199999999</v>
      </c>
      <c r="R313" s="718">
        <v>2.0849903999999999E-2</v>
      </c>
      <c r="S313" s="1038">
        <v>1.4920144E-2</v>
      </c>
      <c r="T313" s="1038">
        <v>1.25788799999999E-2</v>
      </c>
      <c r="U313" s="719">
        <v>0.100078656</v>
      </c>
      <c r="V313" s="722">
        <v>1.7999999999999999E-2</v>
      </c>
      <c r="W313" s="1036">
        <v>1.7999999999999999E-2</v>
      </c>
      <c r="X313" s="1036">
        <v>1.7999999999999901E-2</v>
      </c>
      <c r="Y313" s="723">
        <v>5.3999999999999902E-2</v>
      </c>
      <c r="Z313" s="722">
        <v>3.2815999999999998E-2</v>
      </c>
      <c r="AA313" s="1036">
        <v>4.3872000000000001E-2</v>
      </c>
      <c r="AB313" s="1036">
        <v>3.7167999999999798E-2</v>
      </c>
      <c r="AC313" s="723">
        <v>9.8447999999999994E-2</v>
      </c>
      <c r="AD313" s="722">
        <v>9.5813920000000097E-3</v>
      </c>
      <c r="AE313" s="1036">
        <v>5.4145039999999901E-3</v>
      </c>
      <c r="AF313" s="1036">
        <v>3.8370399999999999E-3</v>
      </c>
      <c r="AG313" s="723">
        <v>4.5990575999999797E-2</v>
      </c>
      <c r="AH313" s="736">
        <v>920.75537510709501</v>
      </c>
      <c r="AI313" s="1035">
        <v>614.89197512934697</v>
      </c>
      <c r="AJ313" s="737">
        <v>514.42904885172698</v>
      </c>
    </row>
    <row r="314" spans="1:36" ht="12.75" customHeight="1" x14ac:dyDescent="0.2">
      <c r="A314" s="575" t="s">
        <v>835</v>
      </c>
      <c r="B314" s="559" t="s">
        <v>189</v>
      </c>
      <c r="C314" s="560" t="s">
        <v>36</v>
      </c>
      <c r="D314" s="561" t="s">
        <v>836</v>
      </c>
      <c r="E314" s="710" t="s">
        <v>837</v>
      </c>
      <c r="F314" s="715">
        <v>1.1761200000000001</v>
      </c>
      <c r="G314" s="1039">
        <v>0.57235100000000005</v>
      </c>
      <c r="H314" s="1039">
        <v>0.45551899999999901</v>
      </c>
      <c r="I314" s="716">
        <v>11.584399999999899</v>
      </c>
      <c r="J314" s="715">
        <v>0.250608</v>
      </c>
      <c r="K314" s="1039">
        <v>0.119169</v>
      </c>
      <c r="L314" s="1039">
        <v>6.8495999999999904E-2</v>
      </c>
      <c r="M314" s="716">
        <v>1.20292</v>
      </c>
      <c r="N314" s="715">
        <v>2.4946000000000002</v>
      </c>
      <c r="O314" s="1039">
        <v>1.2775799999999999</v>
      </c>
      <c r="P314" s="1039">
        <v>1.21986999999999</v>
      </c>
      <c r="Q314" s="716">
        <v>21.1249</v>
      </c>
      <c r="R314" s="718">
        <v>1.1037E-2</v>
      </c>
      <c r="S314" s="1038">
        <v>6.7860000000000004E-3</v>
      </c>
      <c r="T314" s="1038">
        <v>5.4289999999999903E-3</v>
      </c>
      <c r="U314" s="719">
        <v>5.2976999999999899E-2</v>
      </c>
      <c r="V314" s="722">
        <v>3.0000000000000001E-3</v>
      </c>
      <c r="W314" s="1036">
        <v>3.0000000000000001E-3</v>
      </c>
      <c r="X314" s="1036">
        <v>2.9999999999999901E-3</v>
      </c>
      <c r="Y314" s="723">
        <v>8.9999999999999993E-3</v>
      </c>
      <c r="Z314" s="722">
        <v>0.03</v>
      </c>
      <c r="AA314" s="1036">
        <v>0.04</v>
      </c>
      <c r="AB314" s="1036">
        <v>3.3999999999999898E-2</v>
      </c>
      <c r="AC314" s="723">
        <v>8.99999999999999E-2</v>
      </c>
      <c r="AD314" s="722">
        <v>5.6670000000000002E-3</v>
      </c>
      <c r="AE314" s="1036">
        <v>2.8479999999999998E-3</v>
      </c>
      <c r="AF314" s="1036">
        <v>1.7729999999999901E-3</v>
      </c>
      <c r="AG314" s="723">
        <v>2.7200999999999999E-2</v>
      </c>
      <c r="AH314" s="736">
        <v>608.789414630328</v>
      </c>
      <c r="AI314" s="1035">
        <v>365.32761862927799</v>
      </c>
      <c r="AJ314" s="737">
        <v>297.89464188046099</v>
      </c>
    </row>
    <row r="315" spans="1:36" ht="12.75" customHeight="1" x14ac:dyDescent="0.2">
      <c r="A315" s="575" t="s">
        <v>849</v>
      </c>
      <c r="B315" s="559" t="s">
        <v>189</v>
      </c>
      <c r="C315" s="560" t="s">
        <v>36</v>
      </c>
      <c r="D315" s="561" t="s">
        <v>850</v>
      </c>
      <c r="E315" s="710" t="s">
        <v>837</v>
      </c>
      <c r="F315" s="715">
        <v>2.3253583999999998</v>
      </c>
      <c r="G315" s="1039">
        <v>1.1403939999999899</v>
      </c>
      <c r="H315" s="1039">
        <v>0.90798435999999905</v>
      </c>
      <c r="I315" s="716">
        <v>20.168080799999899</v>
      </c>
      <c r="J315" s="715">
        <v>0.45784464800000002</v>
      </c>
      <c r="K315" s="1039">
        <v>0.217853352</v>
      </c>
      <c r="L315" s="1039">
        <v>0.13159201600000001</v>
      </c>
      <c r="M315" s="716">
        <v>2.19765824</v>
      </c>
      <c r="N315" s="715">
        <v>5.1293727200000001</v>
      </c>
      <c r="O315" s="1039">
        <v>2.7138308000000002</v>
      </c>
      <c r="P315" s="1039">
        <v>2.5957940800000001</v>
      </c>
      <c r="Q315" s="716">
        <v>37.861372799999998</v>
      </c>
      <c r="R315" s="718">
        <v>2.5944063999999999E-2</v>
      </c>
      <c r="S315" s="1038">
        <v>1.6370527999999999E-2</v>
      </c>
      <c r="T315" s="1038">
        <v>1.2780023999999999E-2</v>
      </c>
      <c r="U315" s="719">
        <v>0.124531295999999</v>
      </c>
      <c r="V315" s="722">
        <v>3.0000000000000001E-3</v>
      </c>
      <c r="W315" s="1036">
        <v>3.0000000000000001E-3</v>
      </c>
      <c r="X315" s="1036">
        <v>3.0000000000000001E-3</v>
      </c>
      <c r="Y315" s="723">
        <v>8.9999999999999993E-3</v>
      </c>
      <c r="Z315" s="722">
        <v>3.2815999999999998E-2</v>
      </c>
      <c r="AA315" s="1036">
        <v>4.3872000000000001E-2</v>
      </c>
      <c r="AB315" s="1036">
        <v>3.7168E-2</v>
      </c>
      <c r="AC315" s="723">
        <v>9.8447999999999897E-2</v>
      </c>
      <c r="AD315" s="722">
        <v>1.0980424000000001E-2</v>
      </c>
      <c r="AE315" s="1036">
        <v>5.7952079999999996E-3</v>
      </c>
      <c r="AF315" s="1036">
        <v>3.8422879999999902E-3</v>
      </c>
      <c r="AG315" s="723">
        <v>5.2708223999999901E-2</v>
      </c>
      <c r="AH315" s="736">
        <v>1016.18152996438</v>
      </c>
      <c r="AI315" s="1035">
        <v>615.06496835050996</v>
      </c>
      <c r="AJ315" s="737">
        <v>494.05608735059297</v>
      </c>
    </row>
    <row r="316" spans="1:36" ht="12.75" customHeight="1" x14ac:dyDescent="0.2">
      <c r="A316" s="575" t="s">
        <v>838</v>
      </c>
      <c r="B316" s="559" t="s">
        <v>189</v>
      </c>
      <c r="C316" s="560" t="s">
        <v>36</v>
      </c>
      <c r="D316" s="561" t="s">
        <v>116</v>
      </c>
      <c r="E316" s="710" t="s">
        <v>837</v>
      </c>
      <c r="F316" s="715">
        <v>0.497</v>
      </c>
      <c r="G316" s="1039">
        <v>0.29199999999999998</v>
      </c>
      <c r="H316" s="1039">
        <v>0.10199999999999899</v>
      </c>
      <c r="I316" s="716">
        <v>1.4910000000000001</v>
      </c>
      <c r="J316" s="715">
        <v>0.63700000000000001</v>
      </c>
      <c r="K316" s="1039">
        <v>0.17199999999999999</v>
      </c>
      <c r="L316" s="1039">
        <v>0.17199999999999999</v>
      </c>
      <c r="M316" s="716">
        <v>1.911</v>
      </c>
      <c r="N316" s="715">
        <v>4.6475899999999797</v>
      </c>
      <c r="O316" s="1039">
        <v>2.6817099999999998</v>
      </c>
      <c r="P316" s="1039">
        <v>1.8203100000000001</v>
      </c>
      <c r="Q316" s="716">
        <v>22.308399999999999</v>
      </c>
      <c r="R316" s="718">
        <v>8.7279999999999702E-3</v>
      </c>
      <c r="S316" s="1038">
        <v>5.7390000000000097E-3</v>
      </c>
      <c r="T316" s="1038">
        <v>4.8229999999999896E-3</v>
      </c>
      <c r="U316" s="719">
        <v>4.1895000000000099E-2</v>
      </c>
      <c r="V316" s="722">
        <v>1.7999999999999901E-2</v>
      </c>
      <c r="W316" s="1036">
        <v>1.7999999999999999E-2</v>
      </c>
      <c r="X316" s="1036">
        <v>1.7999999999999999E-2</v>
      </c>
      <c r="Y316" s="723">
        <v>5.3999999999999999E-2</v>
      </c>
      <c r="Z316" s="722">
        <v>2.9999999999999898E-2</v>
      </c>
      <c r="AA316" s="1036">
        <v>0.04</v>
      </c>
      <c r="AB316" s="1036">
        <v>3.40000000000001E-2</v>
      </c>
      <c r="AC316" s="723">
        <v>9.0000000000000094E-2</v>
      </c>
      <c r="AD316" s="722">
        <v>4.79999999999999E-3</v>
      </c>
      <c r="AE316" s="1036">
        <v>2.568E-3</v>
      </c>
      <c r="AF316" s="1036">
        <v>1.6050000000000001E-3</v>
      </c>
      <c r="AG316" s="723">
        <v>2.3040000000000001E-2</v>
      </c>
      <c r="AH316" s="736">
        <v>454.64771429026001</v>
      </c>
      <c r="AI316" s="1035">
        <v>291.27775177557902</v>
      </c>
      <c r="AJ316" s="737">
        <v>258.29404417168098</v>
      </c>
    </row>
    <row r="317" spans="1:36" ht="12.75" customHeight="1" x14ac:dyDescent="0.2">
      <c r="A317" s="575" t="s">
        <v>851</v>
      </c>
      <c r="B317" s="559" t="s">
        <v>189</v>
      </c>
      <c r="C317" s="560" t="s">
        <v>36</v>
      </c>
      <c r="D317" s="561" t="s">
        <v>119</v>
      </c>
      <c r="E317" s="710" t="s">
        <v>837</v>
      </c>
      <c r="F317" s="715">
        <v>1.28018944</v>
      </c>
      <c r="G317" s="1039">
        <v>0.59124752000000003</v>
      </c>
      <c r="H317" s="1039">
        <v>0.29598015999999999</v>
      </c>
      <c r="I317" s="716">
        <v>5.4077568000000102</v>
      </c>
      <c r="J317" s="715">
        <v>0.54008208000000102</v>
      </c>
      <c r="K317" s="1039">
        <v>0.14997835200000001</v>
      </c>
      <c r="L317" s="1039">
        <v>0.14807684800000001</v>
      </c>
      <c r="M317" s="716">
        <v>1.6475950559999999</v>
      </c>
      <c r="N317" s="715">
        <v>6.0353780800000001</v>
      </c>
      <c r="O317" s="1039">
        <v>3.7097742399999998</v>
      </c>
      <c r="P317" s="1039">
        <v>3.1204867200000002</v>
      </c>
      <c r="Q317" s="716">
        <v>37.282339200000102</v>
      </c>
      <c r="R317" s="718">
        <v>1.8979487999999999E-2</v>
      </c>
      <c r="S317" s="1038">
        <v>1.2278183999999999E-2</v>
      </c>
      <c r="T317" s="1038">
        <v>1.0074056E-2</v>
      </c>
      <c r="U317" s="719">
        <v>9.1101048000000004E-2</v>
      </c>
      <c r="V317" s="722">
        <v>1.7999999999999901E-2</v>
      </c>
      <c r="W317" s="1036">
        <v>1.7999999999999901E-2</v>
      </c>
      <c r="X317" s="1036">
        <v>1.7999999999999999E-2</v>
      </c>
      <c r="Y317" s="723">
        <v>5.4000000000000097E-2</v>
      </c>
      <c r="Z317" s="722">
        <v>3.2815999999999998E-2</v>
      </c>
      <c r="AA317" s="1036">
        <v>4.3871999999999897E-2</v>
      </c>
      <c r="AB317" s="1036">
        <v>3.7167999999999903E-2</v>
      </c>
      <c r="AC317" s="723">
        <v>9.8448000000000105E-2</v>
      </c>
      <c r="AD317" s="722">
        <v>9.1465440000000307E-3</v>
      </c>
      <c r="AE317" s="1036">
        <v>4.9768479999999799E-3</v>
      </c>
      <c r="AF317" s="1036">
        <v>3.2692959999999901E-3</v>
      </c>
      <c r="AG317" s="723">
        <v>4.3904400000000003E-2</v>
      </c>
      <c r="AH317" s="736">
        <v>955.57134801735106</v>
      </c>
      <c r="AI317" s="1035">
        <v>624.44449640955304</v>
      </c>
      <c r="AJ317" s="737">
        <v>522.91952001966195</v>
      </c>
    </row>
    <row r="318" spans="1:36" ht="12.75" customHeight="1" x14ac:dyDescent="0.2">
      <c r="A318" s="575" t="s">
        <v>824</v>
      </c>
      <c r="B318" s="559" t="s">
        <v>189</v>
      </c>
      <c r="C318" s="560" t="s">
        <v>36</v>
      </c>
      <c r="D318" s="561" t="s">
        <v>825</v>
      </c>
      <c r="E318" s="710" t="s">
        <v>826</v>
      </c>
      <c r="F318" s="728">
        <v>3.7839499999999999</v>
      </c>
      <c r="G318" s="1045">
        <v>1.8695599999999899</v>
      </c>
      <c r="H318" s="1045">
        <v>1.5213299999999901</v>
      </c>
      <c r="I318" s="729">
        <v>3.7839499999999999</v>
      </c>
      <c r="J318" s="728">
        <v>3.5523500000000001</v>
      </c>
      <c r="K318" s="1045">
        <v>0.87251999999999996</v>
      </c>
      <c r="L318" s="1045">
        <v>0.73945100000000197</v>
      </c>
      <c r="M318" s="729">
        <v>3.5523500000000001</v>
      </c>
      <c r="N318" s="728">
        <v>7.7195400000000101</v>
      </c>
      <c r="O318" s="1045">
        <v>6.38293</v>
      </c>
      <c r="P318" s="1045">
        <v>7.00063999999999</v>
      </c>
      <c r="Q318" s="729">
        <v>12.3513</v>
      </c>
      <c r="R318" s="730">
        <v>0.53955000000000097</v>
      </c>
      <c r="S318" s="1044">
        <v>0.327344999999999</v>
      </c>
      <c r="T318" s="1044">
        <v>0.27106200000000003</v>
      </c>
      <c r="U318" s="731">
        <v>0.971189999999999</v>
      </c>
      <c r="V318" s="730">
        <v>2.9999999999999901E-3</v>
      </c>
      <c r="W318" s="1044">
        <v>2.9999999999999901E-3</v>
      </c>
      <c r="X318" s="1044">
        <v>2.9999999999999901E-3</v>
      </c>
      <c r="Y318" s="731">
        <v>3.0000000000000001E-3</v>
      </c>
      <c r="Z318" s="730">
        <v>0</v>
      </c>
      <c r="AA318" s="1044">
        <v>0</v>
      </c>
      <c r="AB318" s="1044">
        <v>0</v>
      </c>
      <c r="AC318" s="731">
        <v>0</v>
      </c>
      <c r="AD318" s="730">
        <v>0.26977499999999999</v>
      </c>
      <c r="AE318" s="1044">
        <v>0.16367299999999901</v>
      </c>
      <c r="AF318" s="1044">
        <v>0.13478099999999901</v>
      </c>
      <c r="AG318" s="731">
        <v>0.26977499999999999</v>
      </c>
      <c r="AH318" s="732">
        <v>448.28628050545598</v>
      </c>
      <c r="AI318" s="321">
        <v>295.46428991224798</v>
      </c>
      <c r="AJ318" s="378">
        <v>308.722824683672</v>
      </c>
    </row>
    <row r="319" spans="1:36" ht="12.75" customHeight="1" x14ac:dyDescent="0.2">
      <c r="A319" s="575" t="s">
        <v>841</v>
      </c>
      <c r="B319" s="559" t="s">
        <v>189</v>
      </c>
      <c r="C319" s="560" t="s">
        <v>36</v>
      </c>
      <c r="D319" s="561" t="s">
        <v>842</v>
      </c>
      <c r="E319" s="710" t="s">
        <v>826</v>
      </c>
      <c r="F319" s="715">
        <v>5.4220015999999998</v>
      </c>
      <c r="G319" s="1039">
        <v>3.3982607999999899</v>
      </c>
      <c r="H319" s="1039">
        <v>2.6916974399999898</v>
      </c>
      <c r="I319" s="716">
        <v>5.42200159999999</v>
      </c>
      <c r="J319" s="715">
        <v>3.7408492</v>
      </c>
      <c r="K319" s="1039">
        <v>0.879315759999997</v>
      </c>
      <c r="L319" s="1039">
        <v>0.75592446399999902</v>
      </c>
      <c r="M319" s="716">
        <v>3.7408491999999902</v>
      </c>
      <c r="N319" s="715">
        <v>15.161705599999999</v>
      </c>
      <c r="O319" s="1039">
        <v>10.6608727999999</v>
      </c>
      <c r="P319" s="1039">
        <v>9.89103087999999</v>
      </c>
      <c r="Q319" s="716">
        <v>24.258758399999898</v>
      </c>
      <c r="R319" s="718">
        <v>1.0030169600000001</v>
      </c>
      <c r="S319" s="1038">
        <v>0.57761079999999898</v>
      </c>
      <c r="T319" s="1038">
        <v>0.45958855999999998</v>
      </c>
      <c r="U319" s="719">
        <v>1.8054308800000001</v>
      </c>
      <c r="V319" s="722">
        <v>3.0000000000000001E-3</v>
      </c>
      <c r="W319" s="1036">
        <v>2.9999999999999901E-3</v>
      </c>
      <c r="X319" s="1036">
        <v>3.0000000000000001E-3</v>
      </c>
      <c r="Y319" s="723">
        <v>2.9999999999999901E-3</v>
      </c>
      <c r="Z319" s="722">
        <v>0</v>
      </c>
      <c r="AA319" s="1036">
        <v>0</v>
      </c>
      <c r="AB319" s="1036">
        <v>0</v>
      </c>
      <c r="AC319" s="723">
        <v>0</v>
      </c>
      <c r="AD319" s="722">
        <v>0.50150848000000003</v>
      </c>
      <c r="AE319" s="1036">
        <v>0.28880539999999899</v>
      </c>
      <c r="AF319" s="1036">
        <v>0.228333431999999</v>
      </c>
      <c r="AG319" s="723">
        <v>0.50150847999999904</v>
      </c>
      <c r="AH319" s="736">
        <v>951.49387082135604</v>
      </c>
      <c r="AI319" s="1035">
        <v>618.18279158741097</v>
      </c>
      <c r="AJ319" s="737">
        <v>557.00653343229601</v>
      </c>
    </row>
    <row r="320" spans="1:36" ht="12.75" customHeight="1" x14ac:dyDescent="0.2">
      <c r="A320" s="575" t="s">
        <v>827</v>
      </c>
      <c r="B320" s="559" t="s">
        <v>189</v>
      </c>
      <c r="C320" s="560" t="s">
        <v>36</v>
      </c>
      <c r="D320" s="561" t="s">
        <v>741</v>
      </c>
      <c r="E320" s="710" t="s">
        <v>828</v>
      </c>
      <c r="F320" s="738">
        <v>1.1929000000000001</v>
      </c>
      <c r="G320" s="1037">
        <v>0.79361000000000104</v>
      </c>
      <c r="H320" s="1037">
        <v>0.61216099999999996</v>
      </c>
      <c r="I320" s="739">
        <v>1.1929000000000001</v>
      </c>
      <c r="J320" s="738">
        <v>0.51854999999999896</v>
      </c>
      <c r="K320" s="1037">
        <v>0.28587999999999902</v>
      </c>
      <c r="L320" s="1037">
        <v>0.22564099999999901</v>
      </c>
      <c r="M320" s="739">
        <v>0.51854999999999896</v>
      </c>
      <c r="N320" s="738">
        <v>5.03758999999999</v>
      </c>
      <c r="O320" s="1037">
        <v>4.21455</v>
      </c>
      <c r="P320" s="1037">
        <v>4.49716</v>
      </c>
      <c r="Q320" s="739">
        <v>8.0601400000000005</v>
      </c>
      <c r="R320" s="722">
        <v>0.26490999999999898</v>
      </c>
      <c r="S320" s="1036">
        <v>0.1588</v>
      </c>
      <c r="T320" s="1036">
        <v>0.13298699999999999</v>
      </c>
      <c r="U320" s="723">
        <v>0.47683799999999898</v>
      </c>
      <c r="V320" s="722">
        <v>3.0000000000000001E-3</v>
      </c>
      <c r="W320" s="1036">
        <v>3.0000000000000001E-3</v>
      </c>
      <c r="X320" s="1036">
        <v>2.9999999999999901E-3</v>
      </c>
      <c r="Y320" s="723">
        <v>2.9999999999999901E-3</v>
      </c>
      <c r="Z320" s="722">
        <v>6.0000000000000001E-3</v>
      </c>
      <c r="AA320" s="1036">
        <v>5.0000000000000096E-3</v>
      </c>
      <c r="AB320" s="1036">
        <v>2.9999999999999901E-3</v>
      </c>
      <c r="AC320" s="723">
        <v>5.9999999999999897E-3</v>
      </c>
      <c r="AD320" s="722">
        <v>0.17219199999999901</v>
      </c>
      <c r="AE320" s="1036">
        <v>0.10322000000000001</v>
      </c>
      <c r="AF320" s="1036">
        <v>8.5906999999999997E-2</v>
      </c>
      <c r="AG320" s="723">
        <v>0.17219199999999901</v>
      </c>
      <c r="AH320" s="736">
        <v>407.89318085723602</v>
      </c>
      <c r="AI320" s="1035">
        <v>307.97849246394799</v>
      </c>
      <c r="AJ320" s="737">
        <v>325.60121742482102</v>
      </c>
    </row>
    <row r="321" spans="1:36" ht="12.75" customHeight="1" x14ac:dyDescent="0.2">
      <c r="A321" s="575" t="s">
        <v>843</v>
      </c>
      <c r="B321" s="559" t="s">
        <v>189</v>
      </c>
      <c r="C321" s="560" t="s">
        <v>36</v>
      </c>
      <c r="D321" s="561" t="s">
        <v>757</v>
      </c>
      <c r="E321" s="710" t="s">
        <v>828</v>
      </c>
      <c r="F321" s="738">
        <v>2.1981936000000002</v>
      </c>
      <c r="G321" s="1037">
        <v>1.4828562399999901</v>
      </c>
      <c r="H321" s="1037">
        <v>1.0805162559999999</v>
      </c>
      <c r="I321" s="739">
        <v>2.19819359999999</v>
      </c>
      <c r="J321" s="738">
        <v>0.94384912000000099</v>
      </c>
      <c r="K321" s="1037">
        <v>0.52465392</v>
      </c>
      <c r="L321" s="1037">
        <v>0.41273856799999997</v>
      </c>
      <c r="M321" s="739">
        <v>0.94384911999999899</v>
      </c>
      <c r="N321" s="738">
        <v>9.9440379199999995</v>
      </c>
      <c r="O321" s="1037">
        <v>7.0033247199999904</v>
      </c>
      <c r="P321" s="1037">
        <v>6.3264885599999996</v>
      </c>
      <c r="Q321" s="739">
        <v>15.910477599999901</v>
      </c>
      <c r="R321" s="722">
        <v>0.50756480000000104</v>
      </c>
      <c r="S321" s="1036">
        <v>0.282686519999999</v>
      </c>
      <c r="T321" s="1036">
        <v>0.227507864</v>
      </c>
      <c r="U321" s="723">
        <v>0.91361734399999905</v>
      </c>
      <c r="V321" s="722">
        <v>3.0000000000000001E-3</v>
      </c>
      <c r="W321" s="1036">
        <v>2.9999999999999901E-3</v>
      </c>
      <c r="X321" s="1036">
        <v>3.0000000000000001E-3</v>
      </c>
      <c r="Y321" s="723">
        <v>3.0000000000000001E-3</v>
      </c>
      <c r="Z321" s="722">
        <v>1.2408000000000001E-2</v>
      </c>
      <c r="AA321" s="1036">
        <v>1.0231999999999899E-2</v>
      </c>
      <c r="AB321" s="1036">
        <v>7.7039999999999999E-3</v>
      </c>
      <c r="AC321" s="723">
        <v>1.24079999999999E-2</v>
      </c>
      <c r="AD321" s="722">
        <v>0.32991720800000002</v>
      </c>
      <c r="AE321" s="1036">
        <v>0.18374648800000001</v>
      </c>
      <c r="AF321" s="1036">
        <v>0.14685772</v>
      </c>
      <c r="AG321" s="723">
        <v>0.32991720800000002</v>
      </c>
      <c r="AH321" s="736">
        <v>922.30174041611997</v>
      </c>
      <c r="AI321" s="1035">
        <v>619.94244788885305</v>
      </c>
      <c r="AJ321" s="737">
        <v>557.27431866902305</v>
      </c>
    </row>
    <row r="322" spans="1:36" ht="12.75" customHeight="1" x14ac:dyDescent="0.2">
      <c r="A322" s="575" t="s">
        <v>829</v>
      </c>
      <c r="B322" s="559" t="s">
        <v>189</v>
      </c>
      <c r="C322" s="560" t="s">
        <v>36</v>
      </c>
      <c r="D322" s="561" t="s">
        <v>743</v>
      </c>
      <c r="E322" s="710" t="s">
        <v>830</v>
      </c>
      <c r="F322" s="738">
        <v>0.96660000000000001</v>
      </c>
      <c r="G322" s="1037">
        <v>0.70620499999999797</v>
      </c>
      <c r="H322" s="1037">
        <v>0.49036099999999899</v>
      </c>
      <c r="I322" s="739">
        <v>0.96660000000000101</v>
      </c>
      <c r="J322" s="738">
        <v>0.34237000000000001</v>
      </c>
      <c r="K322" s="1037">
        <v>0.18536999999999901</v>
      </c>
      <c r="L322" s="1037">
        <v>0.14393800000000001</v>
      </c>
      <c r="M322" s="739">
        <v>0.34237000000000001</v>
      </c>
      <c r="N322" s="738">
        <v>5.4265600000000003</v>
      </c>
      <c r="O322" s="1037">
        <v>4.3988299999999896</v>
      </c>
      <c r="P322" s="1037">
        <v>4.5794499999999996</v>
      </c>
      <c r="Q322" s="739">
        <v>8.6824999999999992</v>
      </c>
      <c r="R322" s="722">
        <v>0.106889999999999</v>
      </c>
      <c r="S322" s="1036">
        <v>7.7069999999999694E-2</v>
      </c>
      <c r="T322" s="1036">
        <v>6.7045999999999994E-2</v>
      </c>
      <c r="U322" s="723">
        <v>0.19240199999999999</v>
      </c>
      <c r="V322" s="722">
        <v>2.9999999999999901E-3</v>
      </c>
      <c r="W322" s="1036">
        <v>2.9999999999999901E-3</v>
      </c>
      <c r="X322" s="1036">
        <v>2.9999999999999901E-3</v>
      </c>
      <c r="Y322" s="723">
        <v>3.0000000000000001E-3</v>
      </c>
      <c r="Z322" s="722">
        <v>4.9999999999999897E-3</v>
      </c>
      <c r="AA322" s="1036">
        <v>4.9999999999999897E-3</v>
      </c>
      <c r="AB322" s="1036">
        <v>2.9999999999999901E-3</v>
      </c>
      <c r="AC322" s="723">
        <v>5.0000000000000096E-3</v>
      </c>
      <c r="AD322" s="722">
        <v>6.9477999999999901E-2</v>
      </c>
      <c r="AE322" s="1036">
        <v>5.0095999999999898E-2</v>
      </c>
      <c r="AF322" s="1036">
        <v>4.33959999999999E-2</v>
      </c>
      <c r="AG322" s="723">
        <v>6.9477999999999998E-2</v>
      </c>
      <c r="AH322" s="736">
        <v>411.66045011808097</v>
      </c>
      <c r="AI322" s="1035">
        <v>320.729960446429</v>
      </c>
      <c r="AJ322" s="737">
        <v>337.983815979474</v>
      </c>
    </row>
    <row r="323" spans="1:36" ht="12.75" customHeight="1" x14ac:dyDescent="0.2">
      <c r="A323" s="575" t="s">
        <v>844</v>
      </c>
      <c r="B323" s="559" t="s">
        <v>189</v>
      </c>
      <c r="C323" s="560" t="s">
        <v>36</v>
      </c>
      <c r="D323" s="561" t="s">
        <v>759</v>
      </c>
      <c r="E323" s="710" t="s">
        <v>845</v>
      </c>
      <c r="F323" s="738">
        <v>1.7484287999999999</v>
      </c>
      <c r="G323" s="1037">
        <v>1.2447507999999901</v>
      </c>
      <c r="H323" s="1037">
        <v>0.88795631200000003</v>
      </c>
      <c r="I323" s="739">
        <v>1.7484287999999999</v>
      </c>
      <c r="J323" s="738">
        <v>0.60835311999999897</v>
      </c>
      <c r="K323" s="1037">
        <v>0.33298559999999899</v>
      </c>
      <c r="L323" s="1037">
        <v>0.26000036799999898</v>
      </c>
      <c r="M323" s="739">
        <v>0.60835312000000097</v>
      </c>
      <c r="N323" s="738">
        <v>10.5343356</v>
      </c>
      <c r="O323" s="1037">
        <v>7.35212007999999</v>
      </c>
      <c r="P323" s="1037">
        <v>6.5496493600000001</v>
      </c>
      <c r="Q323" s="739">
        <v>16.854903999999902</v>
      </c>
      <c r="R323" s="722">
        <v>0.20931127999999999</v>
      </c>
      <c r="S323" s="1036">
        <v>0.12987235999999899</v>
      </c>
      <c r="T323" s="1036">
        <v>0.110485423999999</v>
      </c>
      <c r="U323" s="723">
        <v>0.37676030399999999</v>
      </c>
      <c r="V323" s="722">
        <v>3.0000000000000001E-3</v>
      </c>
      <c r="W323" s="1036">
        <v>2.9999999999999901E-3</v>
      </c>
      <c r="X323" s="1036">
        <v>3.0000000000000001E-3</v>
      </c>
      <c r="Y323" s="723">
        <v>2.9999999999999901E-3</v>
      </c>
      <c r="Z323" s="722">
        <v>1.2231999999999899E-2</v>
      </c>
      <c r="AA323" s="1036">
        <v>1.0232E-2</v>
      </c>
      <c r="AB323" s="1036">
        <v>6.7039999999999903E-3</v>
      </c>
      <c r="AC323" s="723">
        <v>1.2231999999999899E-2</v>
      </c>
      <c r="AD323" s="722">
        <v>0.13605283200000001</v>
      </c>
      <c r="AE323" s="1036">
        <v>8.4416783999999898E-2</v>
      </c>
      <c r="AF323" s="1036">
        <v>7.1439919999999796E-2</v>
      </c>
      <c r="AG323" s="723">
        <v>0.13605283199999901</v>
      </c>
      <c r="AH323" s="736">
        <v>910.64693295139205</v>
      </c>
      <c r="AI323" s="1035">
        <v>625.34362502057604</v>
      </c>
      <c r="AJ323" s="737">
        <v>562.30648981170702</v>
      </c>
    </row>
    <row r="324" spans="1:36" ht="12.75" customHeight="1" x14ac:dyDescent="0.2">
      <c r="A324" s="575" t="s">
        <v>831</v>
      </c>
      <c r="B324" s="559" t="s">
        <v>189</v>
      </c>
      <c r="C324" s="560" t="s">
        <v>36</v>
      </c>
      <c r="D324" s="561" t="s">
        <v>745</v>
      </c>
      <c r="E324" s="710" t="s">
        <v>653</v>
      </c>
      <c r="F324" s="738">
        <v>1.0832999999999999</v>
      </c>
      <c r="G324" s="1037">
        <v>0.83480999999999905</v>
      </c>
      <c r="H324" s="1037">
        <v>0.55280300000000004</v>
      </c>
      <c r="I324" s="739">
        <v>1.0832999999999999</v>
      </c>
      <c r="J324" s="738">
        <v>0.32849</v>
      </c>
      <c r="K324" s="1037">
        <v>0.17362999999999901</v>
      </c>
      <c r="L324" s="1037">
        <v>0.12841</v>
      </c>
      <c r="M324" s="739">
        <v>0.328490000000001</v>
      </c>
      <c r="N324" s="738">
        <v>5.7149299999999901</v>
      </c>
      <c r="O324" s="1037">
        <v>3.9370899999999902</v>
      </c>
      <c r="P324" s="1037">
        <v>4.2289500000000002</v>
      </c>
      <c r="Q324" s="739">
        <v>10.286873999999999</v>
      </c>
      <c r="R324" s="722">
        <v>0.12441099999999999</v>
      </c>
      <c r="S324" s="1036">
        <v>7.4722999999999803E-2</v>
      </c>
      <c r="T324" s="1036">
        <v>5.4105999999999897E-2</v>
      </c>
      <c r="U324" s="723">
        <v>0.22394</v>
      </c>
      <c r="V324" s="722">
        <v>3.0000000000000001E-3</v>
      </c>
      <c r="W324" s="1036">
        <v>2.9999999999999901E-3</v>
      </c>
      <c r="X324" s="1036">
        <v>3.0000000000000001E-3</v>
      </c>
      <c r="Y324" s="723">
        <v>3.0000000000000001E-3</v>
      </c>
      <c r="Z324" s="722">
        <v>3.0000000000000001E-3</v>
      </c>
      <c r="AA324" s="1036">
        <v>2.9999999999999901E-3</v>
      </c>
      <c r="AB324" s="1036">
        <v>2E-3</v>
      </c>
      <c r="AC324" s="723">
        <v>3.0000000000000001E-3</v>
      </c>
      <c r="AD324" s="722">
        <v>8.7087999999999902E-2</v>
      </c>
      <c r="AE324" s="1036">
        <v>5.2305999999999797E-2</v>
      </c>
      <c r="AF324" s="1036">
        <v>3.75889999999999E-2</v>
      </c>
      <c r="AG324" s="723">
        <v>8.7088000000000096E-2</v>
      </c>
      <c r="AH324" s="736">
        <v>441.491011001137</v>
      </c>
      <c r="AI324" s="1035">
        <v>305.32047301169803</v>
      </c>
      <c r="AJ324" s="737">
        <v>331.58004785982598</v>
      </c>
    </row>
    <row r="325" spans="1:36" ht="12.75" customHeight="1" x14ac:dyDescent="0.2">
      <c r="A325" s="575" t="s">
        <v>846</v>
      </c>
      <c r="B325" s="559" t="s">
        <v>189</v>
      </c>
      <c r="C325" s="560" t="s">
        <v>36</v>
      </c>
      <c r="D325" s="561" t="s">
        <v>761</v>
      </c>
      <c r="E325" s="710" t="s">
        <v>653</v>
      </c>
      <c r="F325" s="738">
        <v>1.9112344000000001</v>
      </c>
      <c r="G325" s="1037">
        <v>1.53273663999999</v>
      </c>
      <c r="H325" s="1037">
        <v>1.07616343999999</v>
      </c>
      <c r="I325" s="739">
        <v>1.9112343999999899</v>
      </c>
      <c r="J325" s="738">
        <v>0.57344863999999995</v>
      </c>
      <c r="K325" s="1037">
        <v>0.30639151999999997</v>
      </c>
      <c r="L325" s="1037">
        <v>0.237585559999999</v>
      </c>
      <c r="M325" s="739">
        <v>0.57344863999999796</v>
      </c>
      <c r="N325" s="738">
        <v>11.101946399999999</v>
      </c>
      <c r="O325" s="1037">
        <v>6.6185211199999996</v>
      </c>
      <c r="P325" s="1037">
        <v>5.9993443199999898</v>
      </c>
      <c r="Q325" s="739">
        <v>19.983478672</v>
      </c>
      <c r="R325" s="722">
        <v>0.2262518</v>
      </c>
      <c r="S325" s="1036">
        <v>0.127944904</v>
      </c>
      <c r="T325" s="1036">
        <v>9.6683815999999798E-2</v>
      </c>
      <c r="U325" s="723">
        <v>0.40725366400000002</v>
      </c>
      <c r="V325" s="722">
        <v>2.9999999999999901E-3</v>
      </c>
      <c r="W325" s="1036">
        <v>3.0000000000000001E-3</v>
      </c>
      <c r="X325" s="1036">
        <v>2.9999999999999901E-3</v>
      </c>
      <c r="Y325" s="723">
        <v>3.0000000000000001E-3</v>
      </c>
      <c r="Z325" s="722">
        <v>5.8799999999999799E-3</v>
      </c>
      <c r="AA325" s="1036">
        <v>5.7039999999999903E-3</v>
      </c>
      <c r="AB325" s="1036">
        <v>4.5279999999999999E-3</v>
      </c>
      <c r="AC325" s="723">
        <v>5.8800000000000102E-3</v>
      </c>
      <c r="AD325" s="722">
        <v>0.158376248</v>
      </c>
      <c r="AE325" s="1036">
        <v>8.9561368000000002E-2</v>
      </c>
      <c r="AF325" s="1036">
        <v>6.7204935999999896E-2</v>
      </c>
      <c r="AG325" s="723">
        <v>0.158376248</v>
      </c>
      <c r="AH325" s="736">
        <v>975.40017573222804</v>
      </c>
      <c r="AI325" s="1035">
        <v>600.48559968059703</v>
      </c>
      <c r="AJ325" s="737">
        <v>551.41873480062497</v>
      </c>
    </row>
    <row r="326" spans="1:36" ht="12.75" customHeight="1" x14ac:dyDescent="0.2">
      <c r="A326" s="575" t="s">
        <v>832</v>
      </c>
      <c r="B326" s="559" t="s">
        <v>189</v>
      </c>
      <c r="C326" s="560" t="s">
        <v>36</v>
      </c>
      <c r="D326" s="561" t="s">
        <v>749</v>
      </c>
      <c r="E326" s="710" t="s">
        <v>657</v>
      </c>
      <c r="F326" s="738">
        <v>2.1599999999999899</v>
      </c>
      <c r="G326" s="1037">
        <v>0.84</v>
      </c>
      <c r="H326" s="1037">
        <v>0.38</v>
      </c>
      <c r="I326" s="739">
        <v>4.3199999999999896</v>
      </c>
      <c r="J326" s="738">
        <v>3.9999999999999897E-2</v>
      </c>
      <c r="K326" s="1037">
        <v>1.99999999999999E-2</v>
      </c>
      <c r="L326" s="1037">
        <v>0.01</v>
      </c>
      <c r="M326" s="739">
        <v>7.9999999999999905E-2</v>
      </c>
      <c r="N326" s="738">
        <v>6.29</v>
      </c>
      <c r="O326" s="1037">
        <v>3.2999999999999901</v>
      </c>
      <c r="P326" s="1037">
        <v>3.3</v>
      </c>
      <c r="Q326" s="739">
        <v>20.128</v>
      </c>
      <c r="R326" s="722">
        <v>2.5360000000000001E-2</v>
      </c>
      <c r="S326" s="1036">
        <v>1.3804999999999901E-2</v>
      </c>
      <c r="T326" s="1036">
        <v>1.03389999999999E-2</v>
      </c>
      <c r="U326" s="723">
        <v>9.1296000000000002E-2</v>
      </c>
      <c r="V326" s="722">
        <v>3.0000000000000001E-3</v>
      </c>
      <c r="W326" s="1036">
        <v>2.9999999999999901E-3</v>
      </c>
      <c r="X326" s="1036">
        <v>3.0000000000000001E-3</v>
      </c>
      <c r="Y326" s="723">
        <v>6.0000000000000001E-3</v>
      </c>
      <c r="Z326" s="722">
        <v>6.0000000000000001E-3</v>
      </c>
      <c r="AA326" s="1036">
        <v>7.1999999999999799E-3</v>
      </c>
      <c r="AB326" s="1036">
        <v>5.7999999999999996E-3</v>
      </c>
      <c r="AC326" s="723">
        <v>1.2E-2</v>
      </c>
      <c r="AD326" s="722">
        <v>1.9019999999999999E-2</v>
      </c>
      <c r="AE326" s="1036">
        <v>1.03539999999999E-2</v>
      </c>
      <c r="AF326" s="1036">
        <v>7.6810000000000099E-3</v>
      </c>
      <c r="AG326" s="723">
        <v>6.0863999999999897E-2</v>
      </c>
      <c r="AH326" s="736">
        <v>582.83843119046003</v>
      </c>
      <c r="AI326" s="1035">
        <v>328.644872524243</v>
      </c>
      <c r="AJ326" s="737">
        <v>273.43550105991199</v>
      </c>
    </row>
    <row r="327" spans="1:36" ht="12.75" customHeight="1" x14ac:dyDescent="0.2">
      <c r="A327" s="575" t="s">
        <v>847</v>
      </c>
      <c r="B327" s="559" t="s">
        <v>189</v>
      </c>
      <c r="C327" s="560" t="s">
        <v>36</v>
      </c>
      <c r="D327" s="561" t="s">
        <v>765</v>
      </c>
      <c r="E327" s="710" t="s">
        <v>657</v>
      </c>
      <c r="F327" s="738">
        <v>5.2063999999999897</v>
      </c>
      <c r="G327" s="1037">
        <v>2.0799199999999902</v>
      </c>
      <c r="H327" s="1037">
        <v>0.97904000000000102</v>
      </c>
      <c r="I327" s="739">
        <v>10.412799999999899</v>
      </c>
      <c r="J327" s="738">
        <v>8.8799999999999907E-2</v>
      </c>
      <c r="K327" s="1037">
        <v>4.5280000000000001E-2</v>
      </c>
      <c r="L327" s="1037">
        <v>2.3519999999999899E-2</v>
      </c>
      <c r="M327" s="739">
        <v>0.17759999999999901</v>
      </c>
      <c r="N327" s="738">
        <v>11.68008</v>
      </c>
      <c r="O327" s="1037">
        <v>6.1473599999999902</v>
      </c>
      <c r="P327" s="1037">
        <v>5.7583999999999902</v>
      </c>
      <c r="Q327" s="739">
        <v>37.376255999999998</v>
      </c>
      <c r="R327" s="722">
        <v>4.5290479999999897E-2</v>
      </c>
      <c r="S327" s="1036">
        <v>2.399192E-2</v>
      </c>
      <c r="T327" s="1036">
        <v>1.8245279999999899E-2</v>
      </c>
      <c r="U327" s="723">
        <v>0.163045727999999</v>
      </c>
      <c r="V327" s="722">
        <v>3.0000000000000001E-3</v>
      </c>
      <c r="W327" s="1036">
        <v>3.0000000000000001E-3</v>
      </c>
      <c r="X327" s="1036">
        <v>2.9999999999999901E-3</v>
      </c>
      <c r="Y327" s="723">
        <v>6.0000000000000001E-3</v>
      </c>
      <c r="Z327" s="722">
        <v>1.21263999999999E-2</v>
      </c>
      <c r="AA327" s="1036">
        <v>1.5302400000000001E-2</v>
      </c>
      <c r="AB327" s="1036">
        <v>1.21263999999999E-2</v>
      </c>
      <c r="AC327" s="723">
        <v>2.4252800000000001E-2</v>
      </c>
      <c r="AD327" s="722">
        <v>3.3967447999999997E-2</v>
      </c>
      <c r="AE327" s="1036">
        <v>1.7993895999999999E-2</v>
      </c>
      <c r="AF327" s="1036">
        <v>1.35403839999999E-2</v>
      </c>
      <c r="AG327" s="723">
        <v>0.108695504</v>
      </c>
      <c r="AH327" s="736">
        <v>1024.7591544801501</v>
      </c>
      <c r="AI327" s="1035">
        <v>592.68586086988205</v>
      </c>
      <c r="AJ327" s="737">
        <v>482.46297504046498</v>
      </c>
    </row>
    <row r="328" spans="1:36" ht="12.75" customHeight="1" x14ac:dyDescent="0.2">
      <c r="A328" s="575" t="s">
        <v>839</v>
      </c>
      <c r="B328" s="559" t="s">
        <v>189</v>
      </c>
      <c r="C328" s="560" t="s">
        <v>36</v>
      </c>
      <c r="D328" s="561" t="s">
        <v>117</v>
      </c>
      <c r="E328" s="710" t="s">
        <v>840</v>
      </c>
      <c r="F328" s="738">
        <v>9.2000000000000096E-2</v>
      </c>
      <c r="G328" s="1037">
        <v>6.2999999999999903E-2</v>
      </c>
      <c r="H328" s="1037">
        <v>2.6999999999999899E-2</v>
      </c>
      <c r="I328" s="739">
        <v>0.367999999999998</v>
      </c>
      <c r="J328" s="738">
        <v>0.27699999999999902</v>
      </c>
      <c r="K328" s="1037">
        <v>0.14899999999999999</v>
      </c>
      <c r="L328" s="1037">
        <v>0.159999999999999</v>
      </c>
      <c r="M328" s="739">
        <v>1.1080000000000001</v>
      </c>
      <c r="N328" s="738">
        <v>1.44726</v>
      </c>
      <c r="O328" s="1037">
        <v>0.64182799999999796</v>
      </c>
      <c r="P328" s="1037">
        <v>0.60467299999999902</v>
      </c>
      <c r="Q328" s="739">
        <v>7.3419999999999996</v>
      </c>
      <c r="R328" s="722">
        <v>6.0460000000000097E-3</v>
      </c>
      <c r="S328" s="1036">
        <v>4.1939999999999903E-3</v>
      </c>
      <c r="T328" s="1036">
        <v>3.72499999999999E-3</v>
      </c>
      <c r="U328" s="723">
        <v>3.86919999999999E-2</v>
      </c>
      <c r="V328" s="722">
        <v>8.0000000000000196E-2</v>
      </c>
      <c r="W328" s="1036">
        <v>0.1</v>
      </c>
      <c r="X328" s="1036">
        <v>7.9999999999999793E-2</v>
      </c>
      <c r="Y328" s="723">
        <v>0.31999999999999801</v>
      </c>
      <c r="Z328" s="722">
        <v>1.8499999999999999E-2</v>
      </c>
      <c r="AA328" s="1036">
        <v>1.9E-2</v>
      </c>
      <c r="AB328" s="1036">
        <v>1.4999999999999999E-2</v>
      </c>
      <c r="AC328" s="723">
        <v>7.3999999999999899E-2</v>
      </c>
      <c r="AD328" s="722">
        <v>1.946E-3</v>
      </c>
      <c r="AE328" s="1036">
        <v>1.0559999999999901E-3</v>
      </c>
      <c r="AF328" s="1036">
        <v>7.8599999999999699E-4</v>
      </c>
      <c r="AG328" s="723">
        <v>1.2456E-2</v>
      </c>
      <c r="AH328" s="736">
        <v>401.636945209987</v>
      </c>
      <c r="AI328" s="1035">
        <v>291.94866092796201</v>
      </c>
      <c r="AJ328" s="737">
        <v>263.902679014321</v>
      </c>
    </row>
    <row r="329" spans="1:36" ht="12.75" customHeight="1" x14ac:dyDescent="0.2">
      <c r="A329" s="575" t="s">
        <v>852</v>
      </c>
      <c r="B329" s="559" t="s">
        <v>189</v>
      </c>
      <c r="C329" s="560" t="s">
        <v>36</v>
      </c>
      <c r="D329" s="561" t="s">
        <v>120</v>
      </c>
      <c r="E329" s="710" t="s">
        <v>840</v>
      </c>
      <c r="F329" s="738">
        <v>1.17661248</v>
      </c>
      <c r="G329" s="1037">
        <v>0.67594459199999402</v>
      </c>
      <c r="H329" s="1037">
        <v>0.671479920000004</v>
      </c>
      <c r="I329" s="739">
        <v>13.4438976</v>
      </c>
      <c r="J329" s="738">
        <v>0.125447328</v>
      </c>
      <c r="K329" s="1037">
        <v>7.5505679999999797E-2</v>
      </c>
      <c r="L329" s="1037">
        <v>9.2078560000000698E-3</v>
      </c>
      <c r="M329" s="739">
        <v>0.80286393600000105</v>
      </c>
      <c r="N329" s="738">
        <v>4.0118091199999899</v>
      </c>
      <c r="O329" s="1037">
        <v>1.33263424</v>
      </c>
      <c r="P329" s="1037">
        <v>0.98479724000000701</v>
      </c>
      <c r="Q329" s="739">
        <v>20.434590400000001</v>
      </c>
      <c r="R329" s="722">
        <v>1.3538984E-2</v>
      </c>
      <c r="S329" s="1036">
        <v>9.0063999999999492E-3</v>
      </c>
      <c r="T329" s="1036">
        <v>7.7765200000000497E-3</v>
      </c>
      <c r="U329" s="723">
        <v>8.6652416000000093E-2</v>
      </c>
      <c r="V329" s="722">
        <v>8.0000000000000293E-2</v>
      </c>
      <c r="W329" s="1036">
        <v>9.99999999999997E-2</v>
      </c>
      <c r="X329" s="1036">
        <v>8.0000000000000807E-2</v>
      </c>
      <c r="Y329" s="723">
        <v>0.31999999999999901</v>
      </c>
      <c r="Z329" s="722">
        <v>4.0431999999999899E-2</v>
      </c>
      <c r="AA329" s="1036">
        <v>4.2607999999999702E-2</v>
      </c>
      <c r="AB329" s="1036">
        <v>3.1727999999999999E-2</v>
      </c>
      <c r="AC329" s="723">
        <v>0.16172800000000001</v>
      </c>
      <c r="AD329" s="722">
        <v>3.450112E-3</v>
      </c>
      <c r="AE329" s="1036">
        <v>1.82227999999998E-3</v>
      </c>
      <c r="AF329" s="1036">
        <v>1.3761120000000001E-3</v>
      </c>
      <c r="AG329" s="723">
        <v>2.2079680000000101E-2</v>
      </c>
      <c r="AH329" s="736">
        <v>842.56308200373303</v>
      </c>
      <c r="AI329" s="1035">
        <v>618.64289559801898</v>
      </c>
      <c r="AJ329" s="737">
        <v>507.85072200986599</v>
      </c>
    </row>
    <row r="330" spans="1:36" ht="12.75" customHeight="1" x14ac:dyDescent="0.2">
      <c r="A330" s="575" t="s">
        <v>987</v>
      </c>
      <c r="B330" s="559" t="s">
        <v>189</v>
      </c>
      <c r="C330" s="560" t="s">
        <v>1484</v>
      </c>
      <c r="D330" s="561" t="s">
        <v>1721</v>
      </c>
      <c r="E330" s="710" t="s">
        <v>152</v>
      </c>
      <c r="F330" s="738">
        <v>0</v>
      </c>
      <c r="G330" s="1037">
        <v>0</v>
      </c>
      <c r="H330" s="1037">
        <v>0</v>
      </c>
      <c r="I330" s="739">
        <v>0</v>
      </c>
      <c r="J330" s="738">
        <v>0</v>
      </c>
      <c r="K330" s="1037">
        <v>0</v>
      </c>
      <c r="L330" s="1037">
        <v>0</v>
      </c>
      <c r="M330" s="739">
        <v>0</v>
      </c>
      <c r="N330" s="738">
        <v>0</v>
      </c>
      <c r="O330" s="1037">
        <v>0</v>
      </c>
      <c r="P330" s="1037">
        <v>0</v>
      </c>
      <c r="Q330" s="739">
        <v>0</v>
      </c>
      <c r="R330" s="722">
        <v>0</v>
      </c>
      <c r="S330" s="1036">
        <v>0</v>
      </c>
      <c r="T330" s="1036">
        <v>0</v>
      </c>
      <c r="U330" s="723">
        <v>0</v>
      </c>
      <c r="V330" s="722">
        <v>0</v>
      </c>
      <c r="W330" s="1036">
        <v>0</v>
      </c>
      <c r="X330" s="1036">
        <v>0</v>
      </c>
      <c r="Y330" s="723">
        <v>0</v>
      </c>
      <c r="Z330" s="722">
        <v>0</v>
      </c>
      <c r="AA330" s="1036">
        <v>0</v>
      </c>
      <c r="AB330" s="1036">
        <v>0</v>
      </c>
      <c r="AC330" s="723">
        <v>0</v>
      </c>
      <c r="AD330" s="722">
        <v>0</v>
      </c>
      <c r="AE330" s="1036">
        <v>0</v>
      </c>
      <c r="AF330" s="1036">
        <v>0</v>
      </c>
      <c r="AG330" s="723">
        <v>0</v>
      </c>
      <c r="AH330" s="736">
        <v>0</v>
      </c>
      <c r="AI330" s="1035">
        <v>0</v>
      </c>
      <c r="AJ330" s="737">
        <v>0</v>
      </c>
    </row>
    <row r="331" spans="1:36" ht="12.75" customHeight="1" x14ac:dyDescent="0.2">
      <c r="A331" s="575" t="s">
        <v>988</v>
      </c>
      <c r="B331" s="559" t="s">
        <v>189</v>
      </c>
      <c r="C331" s="560" t="s">
        <v>1484</v>
      </c>
      <c r="D331" s="561" t="s">
        <v>1721</v>
      </c>
      <c r="E331" s="710" t="s">
        <v>152</v>
      </c>
      <c r="F331" s="738">
        <v>0</v>
      </c>
      <c r="G331" s="1037">
        <v>0</v>
      </c>
      <c r="H331" s="1037">
        <v>0</v>
      </c>
      <c r="I331" s="739">
        <v>0</v>
      </c>
      <c r="J331" s="738">
        <v>0</v>
      </c>
      <c r="K331" s="1037">
        <v>0</v>
      </c>
      <c r="L331" s="1037">
        <v>0</v>
      </c>
      <c r="M331" s="739">
        <v>0</v>
      </c>
      <c r="N331" s="738">
        <v>0</v>
      </c>
      <c r="O331" s="1037">
        <v>0</v>
      </c>
      <c r="P331" s="1037">
        <v>0</v>
      </c>
      <c r="Q331" s="739">
        <v>0</v>
      </c>
      <c r="R331" s="722">
        <v>0</v>
      </c>
      <c r="S331" s="1036">
        <v>0</v>
      </c>
      <c r="T331" s="1036">
        <v>0</v>
      </c>
      <c r="U331" s="723">
        <v>0</v>
      </c>
      <c r="V331" s="722">
        <v>0</v>
      </c>
      <c r="W331" s="1036">
        <v>0</v>
      </c>
      <c r="X331" s="1036">
        <v>0</v>
      </c>
      <c r="Y331" s="723">
        <v>0</v>
      </c>
      <c r="Z331" s="722">
        <v>0</v>
      </c>
      <c r="AA331" s="1036">
        <v>0</v>
      </c>
      <c r="AB331" s="1036">
        <v>0</v>
      </c>
      <c r="AC331" s="723">
        <v>0</v>
      </c>
      <c r="AD331" s="722">
        <v>0</v>
      </c>
      <c r="AE331" s="1036">
        <v>0</v>
      </c>
      <c r="AF331" s="1036">
        <v>0</v>
      </c>
      <c r="AG331" s="723">
        <v>0</v>
      </c>
      <c r="AH331" s="736">
        <v>0</v>
      </c>
      <c r="AI331" s="1035">
        <v>0</v>
      </c>
      <c r="AJ331" s="737">
        <v>0</v>
      </c>
    </row>
    <row r="332" spans="1:36" ht="12.75" customHeight="1" x14ac:dyDescent="0.2">
      <c r="A332" s="575" t="s">
        <v>1635</v>
      </c>
      <c r="B332" s="559" t="s">
        <v>189</v>
      </c>
      <c r="C332" s="560" t="s">
        <v>896</v>
      </c>
      <c r="D332" s="561" t="s">
        <v>1721</v>
      </c>
      <c r="E332" s="710" t="s">
        <v>152</v>
      </c>
      <c r="F332" s="513"/>
      <c r="I332" s="579"/>
      <c r="J332" s="513"/>
      <c r="M332" s="579"/>
      <c r="N332" s="513"/>
      <c r="Q332" s="579"/>
      <c r="R332" s="513"/>
      <c r="U332" s="579"/>
      <c r="V332" s="513"/>
      <c r="Y332" s="579"/>
      <c r="Z332" s="513"/>
      <c r="AC332" s="706"/>
      <c r="AD332" s="513"/>
      <c r="AG332" s="579"/>
      <c r="AH332" s="513"/>
      <c r="AJ332" s="579"/>
    </row>
    <row r="333" spans="1:36" ht="12.75" customHeight="1" x14ac:dyDescent="0.2">
      <c r="A333" s="575" t="s">
        <v>864</v>
      </c>
      <c r="B333" s="559" t="s">
        <v>189</v>
      </c>
      <c r="C333" s="560" t="s">
        <v>14</v>
      </c>
      <c r="D333" s="561" t="s">
        <v>825</v>
      </c>
      <c r="E333" s="710" t="s">
        <v>152</v>
      </c>
      <c r="F333" s="738">
        <v>2.2329999999999899</v>
      </c>
      <c r="G333" s="1037">
        <v>1.5952</v>
      </c>
      <c r="H333" s="1037">
        <v>1.4167299999999901</v>
      </c>
      <c r="I333" s="739">
        <v>2.2330000000000001</v>
      </c>
      <c r="J333" s="738">
        <v>2.54849999999999</v>
      </c>
      <c r="K333" s="1037">
        <v>0.38882999999999901</v>
      </c>
      <c r="L333" s="1037">
        <v>0.38449699999999898</v>
      </c>
      <c r="M333" s="739">
        <v>2.54849999999999</v>
      </c>
      <c r="N333" s="738">
        <v>6.31069999999999</v>
      </c>
      <c r="O333" s="1037">
        <v>9.6709999999999994</v>
      </c>
      <c r="P333" s="1037">
        <v>13.8331</v>
      </c>
      <c r="Q333" s="739">
        <v>10.0970999999999</v>
      </c>
      <c r="R333" s="722">
        <v>9.7086999999999896E-2</v>
      </c>
      <c r="S333" s="1036">
        <v>9.9700999999999998E-2</v>
      </c>
      <c r="T333" s="1036">
        <v>0.100995</v>
      </c>
      <c r="U333" s="723">
        <v>0.18058199999999999</v>
      </c>
      <c r="V333" s="722">
        <v>1.9999999999999901E-3</v>
      </c>
      <c r="W333" s="1036">
        <v>1.9999999999999901E-3</v>
      </c>
      <c r="X333" s="1036">
        <v>2E-3</v>
      </c>
      <c r="Y333" s="723">
        <v>2E-3</v>
      </c>
      <c r="Z333" s="722">
        <v>0</v>
      </c>
      <c r="AA333" s="1036">
        <v>0</v>
      </c>
      <c r="AB333" s="1036">
        <v>0</v>
      </c>
      <c r="AC333" s="723">
        <v>0</v>
      </c>
      <c r="AD333" s="722">
        <v>1.94169999999999E-2</v>
      </c>
      <c r="AE333" s="1036">
        <v>1.9939999999999999E-2</v>
      </c>
      <c r="AF333" s="1036">
        <v>2.0188999999999999E-2</v>
      </c>
      <c r="AG333" s="723">
        <v>1.9417E-2</v>
      </c>
      <c r="AH333" s="736">
        <v>781.51872701552395</v>
      </c>
      <c r="AI333" s="1035">
        <v>484.47940638169899</v>
      </c>
      <c r="AJ333" s="737">
        <v>549.09168552808899</v>
      </c>
    </row>
    <row r="334" spans="1:36" ht="12.75" customHeight="1" x14ac:dyDescent="0.2">
      <c r="A334" s="575" t="s">
        <v>989</v>
      </c>
      <c r="B334" s="559" t="s">
        <v>189</v>
      </c>
      <c r="C334" s="560" t="s">
        <v>8</v>
      </c>
      <c r="D334" s="561" t="s">
        <v>1454</v>
      </c>
      <c r="E334" s="710" t="s">
        <v>152</v>
      </c>
      <c r="F334" s="715">
        <v>73.825999999999993</v>
      </c>
      <c r="G334" s="1039">
        <v>41.378999999999998</v>
      </c>
      <c r="H334" s="1039">
        <v>36.427</v>
      </c>
      <c r="I334" s="716">
        <v>73.825999999999993</v>
      </c>
      <c r="J334" s="715">
        <v>41.055999999999997</v>
      </c>
      <c r="K334" s="1039">
        <v>4.7778</v>
      </c>
      <c r="L334" s="1039">
        <v>4.8782399999999999</v>
      </c>
      <c r="M334" s="716">
        <v>41.055999999999997</v>
      </c>
      <c r="N334" s="715">
        <v>6.3414999999999999</v>
      </c>
      <c r="O334" s="1039">
        <v>9.6758000000000006</v>
      </c>
      <c r="P334" s="1039">
        <v>13.8409999999999</v>
      </c>
      <c r="Q334" s="716">
        <v>10.1464</v>
      </c>
      <c r="R334" s="718">
        <v>0.38834999999999997</v>
      </c>
      <c r="S334" s="1038">
        <v>0.39879999999999999</v>
      </c>
      <c r="T334" s="1038">
        <v>0.403976</v>
      </c>
      <c r="U334" s="719">
        <v>0.72233099999999895</v>
      </c>
      <c r="V334" s="722">
        <v>2E-3</v>
      </c>
      <c r="W334" s="1036">
        <v>2E-3</v>
      </c>
      <c r="X334" s="1036">
        <v>1.9999999999999901E-3</v>
      </c>
      <c r="Y334" s="723">
        <v>2E-3</v>
      </c>
      <c r="Z334" s="722">
        <v>0</v>
      </c>
      <c r="AA334" s="1036">
        <v>0</v>
      </c>
      <c r="AB334" s="1036">
        <v>0</v>
      </c>
      <c r="AC334" s="723">
        <v>0</v>
      </c>
      <c r="AD334" s="722">
        <v>7.7670000000000003E-2</v>
      </c>
      <c r="AE334" s="1036">
        <v>7.9759999999999998E-2</v>
      </c>
      <c r="AF334" s="1036">
        <v>8.0754999999999993E-2</v>
      </c>
      <c r="AG334" s="723">
        <v>7.7669999999999906E-2</v>
      </c>
      <c r="AH334" s="736">
        <v>1673.7418069571499</v>
      </c>
      <c r="AI334" s="1035">
        <v>1101.97709888811</v>
      </c>
      <c r="AJ334" s="737">
        <v>1228.09993306812</v>
      </c>
    </row>
    <row r="335" spans="1:36" ht="12.75" customHeight="1" x14ac:dyDescent="0.2">
      <c r="A335" s="575" t="s">
        <v>993</v>
      </c>
      <c r="B335" s="559" t="s">
        <v>189</v>
      </c>
      <c r="C335" s="560" t="s">
        <v>15</v>
      </c>
      <c r="D335" s="561" t="s">
        <v>123</v>
      </c>
      <c r="E335" s="710" t="s">
        <v>840</v>
      </c>
      <c r="F335" s="715">
        <v>1.55211999999999</v>
      </c>
      <c r="G335" s="1039">
        <v>0.895122999999999</v>
      </c>
      <c r="H335" s="1039">
        <v>0.87631999999999899</v>
      </c>
      <c r="I335" s="716">
        <v>17.8385</v>
      </c>
      <c r="J335" s="715">
        <v>0.151223999999999</v>
      </c>
      <c r="K335" s="1039">
        <v>9.2656999999999906E-2</v>
      </c>
      <c r="L335" s="1039">
        <v>1.09859999999999E-2</v>
      </c>
      <c r="M335" s="716">
        <v>0.96783600000000003</v>
      </c>
      <c r="N335" s="715">
        <v>6.07974999999999</v>
      </c>
      <c r="O335" s="1039">
        <v>4.2814500000000004</v>
      </c>
      <c r="P335" s="1039">
        <v>0.54670999999999903</v>
      </c>
      <c r="Q335" s="716">
        <v>5.0243199999999897</v>
      </c>
      <c r="R335" s="718">
        <v>1.8586999999999899E-2</v>
      </c>
      <c r="S335" s="1038">
        <v>1.2276999999999901E-2</v>
      </c>
      <c r="T335" s="1038">
        <v>1.01459999999999E-2</v>
      </c>
      <c r="U335" s="719">
        <v>0.11895600000000001</v>
      </c>
      <c r="V335" s="722">
        <v>9.9999999999999895E-2</v>
      </c>
      <c r="W335" s="1036">
        <v>9.9999999999999895E-2</v>
      </c>
      <c r="X335" s="1036">
        <v>9.9999999999999895E-2</v>
      </c>
      <c r="Y335" s="723">
        <v>0.4</v>
      </c>
      <c r="Z335" s="722">
        <v>5.9999999999999897E-3</v>
      </c>
      <c r="AA335" s="1036">
        <v>2E-3</v>
      </c>
      <c r="AB335" s="1036">
        <v>1.9999999999999901E-3</v>
      </c>
      <c r="AC335" s="723">
        <v>2.4E-2</v>
      </c>
      <c r="AD335" s="722">
        <v>4.6670000000000001E-3</v>
      </c>
      <c r="AE335" s="1036">
        <v>2.3889999999999901E-3</v>
      </c>
      <c r="AF335" s="1036">
        <v>1.7809999999999901E-3</v>
      </c>
      <c r="AG335" s="723">
        <v>2.9867999999999999E-2</v>
      </c>
      <c r="AH335" s="736">
        <v>1344.8230463039099</v>
      </c>
      <c r="AI335" s="1035">
        <v>939.52149967808498</v>
      </c>
      <c r="AJ335" s="737">
        <v>760.38065574510802</v>
      </c>
    </row>
    <row r="336" spans="1:36" ht="12.75" customHeight="1" x14ac:dyDescent="0.2">
      <c r="A336" s="575" t="s">
        <v>859</v>
      </c>
      <c r="B336" s="559" t="s">
        <v>189</v>
      </c>
      <c r="C336" s="560" t="s">
        <v>36</v>
      </c>
      <c r="D336" s="561" t="s">
        <v>121</v>
      </c>
      <c r="E336" s="710" t="s">
        <v>834</v>
      </c>
      <c r="F336" s="715">
        <v>6.4774646999999996</v>
      </c>
      <c r="G336" s="1039">
        <v>2.6347800800000001</v>
      </c>
      <c r="H336" s="1039">
        <v>1.86391101999999</v>
      </c>
      <c r="I336" s="716">
        <v>37.204961399999902</v>
      </c>
      <c r="J336" s="715">
        <v>4.4265109999999899E-2</v>
      </c>
      <c r="K336" s="1039">
        <v>2.3439599999999901E-2</v>
      </c>
      <c r="L336" s="1039">
        <v>1.50963919999999E-2</v>
      </c>
      <c r="M336" s="716">
        <v>0.212473727999999</v>
      </c>
      <c r="N336" s="715">
        <v>10.7799975999999</v>
      </c>
      <c r="O336" s="1039">
        <v>5.7756232599999997</v>
      </c>
      <c r="P336" s="1039">
        <v>4.3223252600000004</v>
      </c>
      <c r="Q336" s="716">
        <v>55.935725999999903</v>
      </c>
      <c r="R336" s="718">
        <v>3.4204617999999902E-2</v>
      </c>
      <c r="S336" s="1038">
        <v>3.1656719999999999E-2</v>
      </c>
      <c r="T336" s="1038">
        <v>2.5523601999999899E-2</v>
      </c>
      <c r="U336" s="719">
        <v>0.164179409999999</v>
      </c>
      <c r="V336" s="722">
        <v>1.7999999999999999E-2</v>
      </c>
      <c r="W336" s="1036">
        <v>1.7999999999999999E-2</v>
      </c>
      <c r="X336" s="1036">
        <v>1.7999999999999901E-2</v>
      </c>
      <c r="Y336" s="723">
        <v>5.3999999999999902E-2</v>
      </c>
      <c r="Z336" s="722">
        <v>4.5999999999999999E-2</v>
      </c>
      <c r="AA336" s="1036">
        <v>6.1999999999999902E-2</v>
      </c>
      <c r="AB336" s="1036">
        <v>5.19999999999999E-2</v>
      </c>
      <c r="AC336" s="723">
        <v>0.13800000000000001</v>
      </c>
      <c r="AD336" s="722">
        <v>1.37154639999999E-2</v>
      </c>
      <c r="AE336" s="1036">
        <v>8.9045760000000009E-3</v>
      </c>
      <c r="AF336" s="1036">
        <v>6.5209559999999797E-3</v>
      </c>
      <c r="AG336" s="723">
        <v>6.5834376E-2</v>
      </c>
      <c r="AH336" s="736">
        <v>1439.0514888908599</v>
      </c>
      <c r="AI336" s="1035">
        <v>955.63279218652895</v>
      </c>
      <c r="AJ336" s="737">
        <v>779.29403418885101</v>
      </c>
    </row>
    <row r="337" spans="1:36" ht="12.75" customHeight="1" x14ac:dyDescent="0.2">
      <c r="A337" s="575" t="s">
        <v>860</v>
      </c>
      <c r="B337" s="559" t="s">
        <v>189</v>
      </c>
      <c r="C337" s="560" t="s">
        <v>36</v>
      </c>
      <c r="D337" s="561" t="s">
        <v>861</v>
      </c>
      <c r="E337" s="710" t="s">
        <v>837</v>
      </c>
      <c r="F337" s="715">
        <v>3.2392743799999999</v>
      </c>
      <c r="G337" s="1039">
        <v>1.61635375999999</v>
      </c>
      <c r="H337" s="1039">
        <v>1.2778030199999999</v>
      </c>
      <c r="I337" s="716">
        <v>20.835268399999901</v>
      </c>
      <c r="J337" s="715">
        <v>0.52662253599999997</v>
      </c>
      <c r="K337" s="1039">
        <v>0.25214836399999901</v>
      </c>
      <c r="L337" s="1039">
        <v>0.170093148</v>
      </c>
      <c r="M337" s="716">
        <v>2.52778386</v>
      </c>
      <c r="N337" s="715">
        <v>7.7831149399999999</v>
      </c>
      <c r="O337" s="1039">
        <v>4.3647170199999898</v>
      </c>
      <c r="P337" s="1039">
        <v>4.0950811199999997</v>
      </c>
      <c r="Q337" s="716">
        <v>44.369525400000001</v>
      </c>
      <c r="R337" s="718">
        <v>6.3262563999999896E-2</v>
      </c>
      <c r="S337" s="1038">
        <v>4.1335417999999999E-2</v>
      </c>
      <c r="T337" s="1038">
        <v>2.8375494000000001E-2</v>
      </c>
      <c r="U337" s="719">
        <v>0.30366045600000002</v>
      </c>
      <c r="V337" s="722">
        <v>2.9999999999999901E-3</v>
      </c>
      <c r="W337" s="1036">
        <v>2.9999999999999901E-3</v>
      </c>
      <c r="X337" s="1036">
        <v>3.0000000000000001E-3</v>
      </c>
      <c r="Y337" s="723">
        <v>9.0000000000000097E-3</v>
      </c>
      <c r="Z337" s="722">
        <v>4.5999999999999902E-2</v>
      </c>
      <c r="AA337" s="1036">
        <v>6.1999999999999902E-2</v>
      </c>
      <c r="AB337" s="1036">
        <v>5.1999999999999998E-2</v>
      </c>
      <c r="AC337" s="723">
        <v>0.13800000000000001</v>
      </c>
      <c r="AD337" s="722">
        <v>1.6740097999999998E-2</v>
      </c>
      <c r="AE337" s="1036">
        <v>9.9575459999999994E-3</v>
      </c>
      <c r="AF337" s="1036">
        <v>6.9219420000000004E-3</v>
      </c>
      <c r="AG337" s="723">
        <v>8.03497140000001E-2</v>
      </c>
      <c r="AH337" s="736">
        <v>1577.18054233674</v>
      </c>
      <c r="AI337" s="1035">
        <v>973.99502028870802</v>
      </c>
      <c r="AJ337" s="737">
        <v>766.07161963039505</v>
      </c>
    </row>
    <row r="338" spans="1:36" ht="12.75" customHeight="1" x14ac:dyDescent="0.2">
      <c r="A338" s="575" t="s">
        <v>862</v>
      </c>
      <c r="B338" s="559" t="s">
        <v>189</v>
      </c>
      <c r="C338" s="560" t="s">
        <v>36</v>
      </c>
      <c r="D338" s="561" t="s">
        <v>122</v>
      </c>
      <c r="E338" s="710" t="s">
        <v>837</v>
      </c>
      <c r="F338" s="715">
        <v>5.7447398599999904</v>
      </c>
      <c r="G338" s="1039">
        <v>2.4504858</v>
      </c>
      <c r="H338" s="1039">
        <v>1.6257822</v>
      </c>
      <c r="I338" s="716">
        <v>32.405369399999998</v>
      </c>
      <c r="J338" s="715">
        <v>0.114477465999999</v>
      </c>
      <c r="K338" s="1039">
        <v>6.23774720000001E-2</v>
      </c>
      <c r="L338" s="1039">
        <v>4.5389120000000102E-2</v>
      </c>
      <c r="M338" s="716">
        <v>0.54949174199999995</v>
      </c>
      <c r="N338" s="715">
        <v>7.3225377199999997</v>
      </c>
      <c r="O338" s="1039">
        <v>3.9600424200000002</v>
      </c>
      <c r="P338" s="1039">
        <v>3.20196916</v>
      </c>
      <c r="Q338" s="716">
        <v>39.450558000000001</v>
      </c>
      <c r="R338" s="718">
        <v>4.9651091999999897E-2</v>
      </c>
      <c r="S338" s="1038">
        <v>2.3259197999999998E-2</v>
      </c>
      <c r="T338" s="1038">
        <v>1.629208E-2</v>
      </c>
      <c r="U338" s="719">
        <v>0.238323797999999</v>
      </c>
      <c r="V338" s="722">
        <v>1.7999999999999999E-2</v>
      </c>
      <c r="W338" s="1036">
        <v>1.7999999999999999E-2</v>
      </c>
      <c r="X338" s="1036">
        <v>1.7999999999999999E-2</v>
      </c>
      <c r="Y338" s="723">
        <v>5.3999999999999999E-2</v>
      </c>
      <c r="Z338" s="722">
        <v>4.5999999999999902E-2</v>
      </c>
      <c r="AA338" s="1036">
        <v>6.2000000000000097E-2</v>
      </c>
      <c r="AB338" s="1036">
        <v>5.1999999999999998E-2</v>
      </c>
      <c r="AC338" s="723">
        <v>0.13800000000000001</v>
      </c>
      <c r="AD338" s="722">
        <v>1.5028982E-2</v>
      </c>
      <c r="AE338" s="1036">
        <v>7.4335520000000203E-3</v>
      </c>
      <c r="AF338" s="1036">
        <v>4.9733640000000096E-3</v>
      </c>
      <c r="AG338" s="723">
        <v>7.2138888000000095E-2</v>
      </c>
      <c r="AH338" s="736">
        <v>1560.66849920457</v>
      </c>
      <c r="AI338" s="1035">
        <v>997.58250177525895</v>
      </c>
      <c r="AJ338" s="737">
        <v>793.33523951005895</v>
      </c>
    </row>
    <row r="339" spans="1:36" ht="12.75" customHeight="1" x14ac:dyDescent="0.2">
      <c r="A339" s="575" t="s">
        <v>853</v>
      </c>
      <c r="B339" s="559" t="s">
        <v>189</v>
      </c>
      <c r="C339" s="560" t="s">
        <v>36</v>
      </c>
      <c r="D339" s="561" t="s">
        <v>854</v>
      </c>
      <c r="E339" s="710" t="s">
        <v>826</v>
      </c>
      <c r="F339" s="715">
        <v>3.9215182</v>
      </c>
      <c r="G339" s="1039">
        <v>5.3538645000000002</v>
      </c>
      <c r="H339" s="1039">
        <v>4.0870233799999998</v>
      </c>
      <c r="I339" s="716">
        <v>3.9215182</v>
      </c>
      <c r="J339" s="715">
        <v>2.5384880000000001</v>
      </c>
      <c r="K339" s="1039">
        <v>0.65231329000000005</v>
      </c>
      <c r="L339" s="1039">
        <v>0.55433279800000002</v>
      </c>
      <c r="M339" s="716">
        <v>2.5384880000000001</v>
      </c>
      <c r="N339" s="715">
        <v>24.8192974</v>
      </c>
      <c r="O339" s="1039">
        <v>17.2544988</v>
      </c>
      <c r="P339" s="1039">
        <v>15.0330388</v>
      </c>
      <c r="Q339" s="716">
        <v>39.710880199999899</v>
      </c>
      <c r="R339" s="718">
        <v>1.5021601</v>
      </c>
      <c r="S339" s="1038">
        <v>0.90783625000000001</v>
      </c>
      <c r="T339" s="1038">
        <v>0.718227755999999</v>
      </c>
      <c r="U339" s="719">
        <v>2.7038841800000002</v>
      </c>
      <c r="V339" s="722">
        <v>3.0000000000000001E-3</v>
      </c>
      <c r="W339" s="1036">
        <v>2.9999999999999901E-3</v>
      </c>
      <c r="X339" s="1036">
        <v>3.0000000000000001E-3</v>
      </c>
      <c r="Y339" s="723">
        <v>3.0000000000000001E-3</v>
      </c>
      <c r="Z339" s="722">
        <v>0</v>
      </c>
      <c r="AA339" s="1036">
        <v>0</v>
      </c>
      <c r="AB339" s="1036">
        <v>0</v>
      </c>
      <c r="AC339" s="723">
        <v>0</v>
      </c>
      <c r="AD339" s="722">
        <v>0.75108005</v>
      </c>
      <c r="AE339" s="1036">
        <v>0.45391832799999998</v>
      </c>
      <c r="AF339" s="1036">
        <v>0.355822161999999</v>
      </c>
      <c r="AG339" s="723">
        <v>0.751080049999999</v>
      </c>
      <c r="AH339" s="736">
        <v>1264.72482295648</v>
      </c>
      <c r="AI339" s="1035">
        <v>892.342562402044</v>
      </c>
      <c r="AJ339" s="737">
        <v>767.612121905339</v>
      </c>
    </row>
    <row r="340" spans="1:36" ht="12.75" customHeight="1" x14ac:dyDescent="0.2">
      <c r="A340" s="575" t="s">
        <v>855</v>
      </c>
      <c r="B340" s="559" t="s">
        <v>189</v>
      </c>
      <c r="C340" s="560" t="s">
        <v>36</v>
      </c>
      <c r="D340" s="561" t="s">
        <v>784</v>
      </c>
      <c r="E340" s="710" t="s">
        <v>828</v>
      </c>
      <c r="F340" s="715">
        <v>3.0866571999999999</v>
      </c>
      <c r="G340" s="1039">
        <v>2.57709616</v>
      </c>
      <c r="H340" s="1039">
        <v>1.92013992</v>
      </c>
      <c r="I340" s="716">
        <v>3.0866571999999999</v>
      </c>
      <c r="J340" s="715">
        <v>1.1721676000000001</v>
      </c>
      <c r="K340" s="1039">
        <v>0.67982765999999994</v>
      </c>
      <c r="L340" s="1039">
        <v>0.54555178800000004</v>
      </c>
      <c r="M340" s="716">
        <v>1.1721676000000001</v>
      </c>
      <c r="N340" s="715">
        <v>16.349271199999901</v>
      </c>
      <c r="O340" s="1039">
        <v>11.3125006999999</v>
      </c>
      <c r="P340" s="1039">
        <v>9.5970669599999905</v>
      </c>
      <c r="Q340" s="716">
        <v>26.158865800000001</v>
      </c>
      <c r="R340" s="718">
        <v>0.78517398000000005</v>
      </c>
      <c r="S340" s="1038">
        <v>0.46394745999999898</v>
      </c>
      <c r="T340" s="1038">
        <v>0.37660279000000002</v>
      </c>
      <c r="U340" s="719">
        <v>1.4133115999999999</v>
      </c>
      <c r="V340" s="722">
        <v>3.0000000000000001E-3</v>
      </c>
      <c r="W340" s="1036">
        <v>3.0000000000000001E-3</v>
      </c>
      <c r="X340" s="1036">
        <v>3.0000000000000001E-3</v>
      </c>
      <c r="Y340" s="723">
        <v>3.0000000000000001E-3</v>
      </c>
      <c r="Z340" s="722">
        <v>1.9E-2</v>
      </c>
      <c r="AA340" s="1036">
        <v>1.6E-2</v>
      </c>
      <c r="AB340" s="1036">
        <v>1.0999999999999999E-2</v>
      </c>
      <c r="AC340" s="723">
        <v>1.9E-2</v>
      </c>
      <c r="AD340" s="722">
        <v>0.51036278999999996</v>
      </c>
      <c r="AE340" s="1036">
        <v>0.30156580199999999</v>
      </c>
      <c r="AF340" s="1036">
        <v>0.24260725799999899</v>
      </c>
      <c r="AG340" s="723">
        <v>0.51036278999999996</v>
      </c>
      <c r="AH340" s="736">
        <v>1444.82755338933</v>
      </c>
      <c r="AI340" s="1035">
        <v>1006.26276787908</v>
      </c>
      <c r="AJ340" s="737">
        <v>863.282704706495</v>
      </c>
    </row>
    <row r="341" spans="1:36" ht="12.75" customHeight="1" x14ac:dyDescent="0.2">
      <c r="A341" s="575" t="s">
        <v>856</v>
      </c>
      <c r="B341" s="559" t="s">
        <v>189</v>
      </c>
      <c r="C341" s="560" t="s">
        <v>36</v>
      </c>
      <c r="D341" s="561" t="s">
        <v>786</v>
      </c>
      <c r="E341" s="710" t="s">
        <v>845</v>
      </c>
      <c r="F341" s="715">
        <v>2.3683955999999902</v>
      </c>
      <c r="G341" s="1039">
        <v>2.2119200000000001</v>
      </c>
      <c r="H341" s="1039">
        <v>1.5153770799999899</v>
      </c>
      <c r="I341" s="716">
        <v>2.3683955999999999</v>
      </c>
      <c r="J341" s="715">
        <v>0.75206214000000005</v>
      </c>
      <c r="K341" s="1039">
        <v>0.42944028000000001</v>
      </c>
      <c r="L341" s="1039">
        <v>0.343703288</v>
      </c>
      <c r="M341" s="716">
        <v>0.75206214000000005</v>
      </c>
      <c r="N341" s="715">
        <v>16.7186126</v>
      </c>
      <c r="O341" s="1039">
        <v>11.5002684</v>
      </c>
      <c r="P341" s="1039">
        <v>9.7401074800000007</v>
      </c>
      <c r="Q341" s="716">
        <v>26.749775799999899</v>
      </c>
      <c r="R341" s="718">
        <v>0.37196158000000001</v>
      </c>
      <c r="S341" s="1038">
        <v>0.23029340000000001</v>
      </c>
      <c r="T341" s="1038">
        <v>0.19928770399999901</v>
      </c>
      <c r="U341" s="719">
        <v>0.66953084399999996</v>
      </c>
      <c r="V341" s="722">
        <v>3.0000000000000001E-3</v>
      </c>
      <c r="W341" s="1036">
        <v>3.0000000000000001E-3</v>
      </c>
      <c r="X341" s="1036">
        <v>2.9999999999999901E-3</v>
      </c>
      <c r="Y341" s="723">
        <v>3.0000000000000001E-3</v>
      </c>
      <c r="Z341" s="722">
        <v>1.7999999999999999E-2</v>
      </c>
      <c r="AA341" s="1036">
        <v>1.6E-2</v>
      </c>
      <c r="AB341" s="1036">
        <v>0.01</v>
      </c>
      <c r="AC341" s="723">
        <v>1.7999999999999901E-2</v>
      </c>
      <c r="AD341" s="722">
        <v>0.24177532400000001</v>
      </c>
      <c r="AE341" s="1036">
        <v>0.14969120999999999</v>
      </c>
      <c r="AF341" s="1036">
        <v>0.128603833999999</v>
      </c>
      <c r="AG341" s="723">
        <v>0.24177532400000001</v>
      </c>
      <c r="AH341" s="736">
        <v>1409.7896826983799</v>
      </c>
      <c r="AI341" s="1035">
        <v>998.96426458004896</v>
      </c>
      <c r="AJ341" s="737">
        <v>858.72145268482302</v>
      </c>
    </row>
    <row r="342" spans="1:36" ht="12.75" customHeight="1" x14ac:dyDescent="0.2">
      <c r="A342" s="575" t="s">
        <v>857</v>
      </c>
      <c r="B342" s="559" t="s">
        <v>189</v>
      </c>
      <c r="C342" s="560" t="s">
        <v>36</v>
      </c>
      <c r="D342" s="561" t="s">
        <v>788</v>
      </c>
      <c r="E342" s="710" t="s">
        <v>653</v>
      </c>
      <c r="F342" s="715">
        <v>2.3700401999999898</v>
      </c>
      <c r="G342" s="1039">
        <v>2.3444971399999899</v>
      </c>
      <c r="H342" s="1039">
        <v>1.72532934</v>
      </c>
      <c r="I342" s="716">
        <v>2.3700401999999898</v>
      </c>
      <c r="J342" s="715">
        <v>0.69701740000000001</v>
      </c>
      <c r="K342" s="1039">
        <v>0.39084059999999998</v>
      </c>
      <c r="L342" s="1039">
        <v>0.31006657199999998</v>
      </c>
      <c r="M342" s="716">
        <v>0.69701740000000001</v>
      </c>
      <c r="N342" s="715">
        <v>18.755854199999899</v>
      </c>
      <c r="O342" s="1039">
        <v>10.969721659999999</v>
      </c>
      <c r="P342" s="1039">
        <v>9.4751584399999693</v>
      </c>
      <c r="Q342" s="716">
        <v>33.760602251999998</v>
      </c>
      <c r="R342" s="718">
        <v>0.30468993</v>
      </c>
      <c r="S342" s="1038">
        <v>0.17802730999999999</v>
      </c>
      <c r="T342" s="1038">
        <v>0.14154473200000001</v>
      </c>
      <c r="U342" s="719">
        <v>0.54844127399999798</v>
      </c>
      <c r="V342" s="722">
        <v>3.0000000000000001E-3</v>
      </c>
      <c r="W342" s="1036">
        <v>2.9999999999999901E-3</v>
      </c>
      <c r="X342" s="1036">
        <v>2.9999999999999901E-3</v>
      </c>
      <c r="Y342" s="723">
        <v>3.0000000000000001E-3</v>
      </c>
      <c r="Z342" s="722">
        <v>0.01</v>
      </c>
      <c r="AA342" s="1036">
        <v>9.0000000000000097E-3</v>
      </c>
      <c r="AB342" s="1036">
        <v>6.9999999999999897E-3</v>
      </c>
      <c r="AC342" s="723">
        <v>9.9999999999999898E-3</v>
      </c>
      <c r="AD342" s="722">
        <v>0.21328275399999999</v>
      </c>
      <c r="AE342" s="1036">
        <v>0.12461902</v>
      </c>
      <c r="AF342" s="1036">
        <v>9.8180699999999801E-2</v>
      </c>
      <c r="AG342" s="723">
        <v>0.21328275399999999</v>
      </c>
      <c r="AH342" s="736">
        <v>1514.99690385297</v>
      </c>
      <c r="AI342" s="1035">
        <v>966.71304325507106</v>
      </c>
      <c r="AJ342" s="737">
        <v>851.77279597123697</v>
      </c>
    </row>
    <row r="343" spans="1:36" ht="12.75" customHeight="1" x14ac:dyDescent="0.2">
      <c r="A343" s="575" t="s">
        <v>858</v>
      </c>
      <c r="B343" s="559" t="s">
        <v>189</v>
      </c>
      <c r="C343" s="560" t="s">
        <v>36</v>
      </c>
      <c r="D343" s="561" t="s">
        <v>792</v>
      </c>
      <c r="E343" s="710" t="s">
        <v>657</v>
      </c>
      <c r="F343" s="738">
        <v>9.45868000000001</v>
      </c>
      <c r="G343" s="1037">
        <v>3.9834800000000001</v>
      </c>
      <c r="H343" s="1037">
        <v>1.93895999999999</v>
      </c>
      <c r="I343" s="739">
        <v>18.917359999999999</v>
      </c>
      <c r="J343" s="738">
        <v>0.16375999999999999</v>
      </c>
      <c r="K343" s="1037">
        <v>8.7819999999999995E-2</v>
      </c>
      <c r="L343" s="1037">
        <v>5.1880000000000003E-2</v>
      </c>
      <c r="M343" s="739">
        <v>0.32751999999999998</v>
      </c>
      <c r="N343" s="738">
        <v>14.006739999999899</v>
      </c>
      <c r="O343" s="1037">
        <v>7.4348000000000001</v>
      </c>
      <c r="P343" s="1037">
        <v>8.0781999999999794</v>
      </c>
      <c r="Q343" s="739">
        <v>44.8215679999999</v>
      </c>
      <c r="R343" s="722">
        <v>5.7275239999999998E-2</v>
      </c>
      <c r="S343" s="1036">
        <v>3.1462709999999998E-2</v>
      </c>
      <c r="T343" s="1036">
        <v>2.3789794E-2</v>
      </c>
      <c r="U343" s="723">
        <v>0.206190864</v>
      </c>
      <c r="V343" s="722">
        <v>3.0000000000000001E-3</v>
      </c>
      <c r="W343" s="1036">
        <v>3.0000000000000001E-3</v>
      </c>
      <c r="X343" s="1036">
        <v>2.9999999999999901E-3</v>
      </c>
      <c r="Y343" s="723">
        <v>5.9999999999999897E-3</v>
      </c>
      <c r="Z343" s="722">
        <v>1.7399999999999999E-2</v>
      </c>
      <c r="AA343" s="1036">
        <v>2.1399999999999898E-2</v>
      </c>
      <c r="AB343" s="1036">
        <v>1.7399999999999999E-2</v>
      </c>
      <c r="AC343" s="723">
        <v>3.47999999999999E-2</v>
      </c>
      <c r="AD343" s="722">
        <v>4.2956429999999997E-2</v>
      </c>
      <c r="AE343" s="1036">
        <v>2.3597227999999901E-2</v>
      </c>
      <c r="AF343" s="1036">
        <v>1.7571191999999999E-2</v>
      </c>
      <c r="AG343" s="723">
        <v>0.137460575999999</v>
      </c>
      <c r="AH343" s="736">
        <v>1749.36409498136</v>
      </c>
      <c r="AI343" s="1035">
        <v>1012.0664680618301</v>
      </c>
      <c r="AJ343" s="737">
        <v>823.79909691374098</v>
      </c>
    </row>
    <row r="344" spans="1:36" ht="12.75" customHeight="1" x14ac:dyDescent="0.2">
      <c r="A344" s="575" t="s">
        <v>863</v>
      </c>
      <c r="B344" s="559" t="s">
        <v>189</v>
      </c>
      <c r="C344" s="560" t="s">
        <v>36</v>
      </c>
      <c r="D344" s="561" t="s">
        <v>123</v>
      </c>
      <c r="E344" s="710" t="s">
        <v>840</v>
      </c>
      <c r="F344" s="738">
        <v>1.86669645999999</v>
      </c>
      <c r="G344" s="1037">
        <v>1.09245989799999</v>
      </c>
      <c r="H344" s="1037">
        <v>1.01030857999999</v>
      </c>
      <c r="I344" s="739">
        <v>21.933120199999799</v>
      </c>
      <c r="J344" s="738">
        <v>0.108183353999999</v>
      </c>
      <c r="K344" s="1037">
        <v>7.7945996000000101E-2</v>
      </c>
      <c r="L344" s="1037">
        <v>7.7534519999999897E-3</v>
      </c>
      <c r="M344" s="739">
        <v>0.69237443999999504</v>
      </c>
      <c r="N344" s="738">
        <v>4.9581715199999703</v>
      </c>
      <c r="O344" s="1037">
        <v>3.4395783399999802</v>
      </c>
      <c r="P344" s="1037">
        <v>1.5118854399999899</v>
      </c>
      <c r="Q344" s="739">
        <v>21.920831599999801</v>
      </c>
      <c r="R344" s="722">
        <v>2.3150107999999898E-2</v>
      </c>
      <c r="S344" s="1036">
        <v>1.42894719999999E-2</v>
      </c>
      <c r="T344" s="1036">
        <v>1.20099719999999E-2</v>
      </c>
      <c r="U344" s="723">
        <v>0.14816179199999899</v>
      </c>
      <c r="V344" s="722">
        <v>7.9999999999999696E-2</v>
      </c>
      <c r="W344" s="1036">
        <v>9.9999999999999298E-2</v>
      </c>
      <c r="X344" s="1036">
        <v>7.9999999999999793E-2</v>
      </c>
      <c r="Y344" s="723">
        <v>0.31999999999999901</v>
      </c>
      <c r="Z344" s="722">
        <v>5.6500000000000002E-2</v>
      </c>
      <c r="AA344" s="1036">
        <v>5.9499999999999602E-2</v>
      </c>
      <c r="AB344" s="1036">
        <v>4.4500000000000102E-2</v>
      </c>
      <c r="AC344" s="723">
        <v>0.22599999999999901</v>
      </c>
      <c r="AD344" s="722">
        <v>4.3777219999999997E-3</v>
      </c>
      <c r="AE344" s="1036">
        <v>2.4008799999999898E-3</v>
      </c>
      <c r="AF344" s="1036">
        <v>1.7946619999999901E-3</v>
      </c>
      <c r="AG344" s="723">
        <v>2.8017095999999901E-2</v>
      </c>
      <c r="AH344" s="736">
        <v>1404.9155106825999</v>
      </c>
      <c r="AI344" s="1035">
        <v>983.93703563810698</v>
      </c>
      <c r="AJ344" s="737">
        <v>795.37204957386098</v>
      </c>
    </row>
    <row r="345" spans="1:36" ht="12.75" customHeight="1" x14ac:dyDescent="0.2">
      <c r="A345" s="575" t="s">
        <v>992</v>
      </c>
      <c r="B345" s="559" t="s">
        <v>189</v>
      </c>
      <c r="C345" s="560" t="s">
        <v>1484</v>
      </c>
      <c r="D345" s="561" t="s">
        <v>1722</v>
      </c>
      <c r="E345" s="710" t="s">
        <v>152</v>
      </c>
      <c r="F345" s="738">
        <v>0</v>
      </c>
      <c r="G345" s="1037">
        <v>0</v>
      </c>
      <c r="H345" s="1037">
        <v>0</v>
      </c>
      <c r="I345" s="739">
        <v>0</v>
      </c>
      <c r="J345" s="738">
        <v>0</v>
      </c>
      <c r="K345" s="1037">
        <v>0</v>
      </c>
      <c r="L345" s="1037">
        <v>0</v>
      </c>
      <c r="M345" s="739">
        <v>0</v>
      </c>
      <c r="N345" s="738">
        <v>0</v>
      </c>
      <c r="O345" s="1037">
        <v>0</v>
      </c>
      <c r="P345" s="1037">
        <v>0</v>
      </c>
      <c r="Q345" s="739">
        <v>0</v>
      </c>
      <c r="R345" s="722">
        <v>0</v>
      </c>
      <c r="S345" s="1036">
        <v>0</v>
      </c>
      <c r="T345" s="1036">
        <v>0</v>
      </c>
      <c r="U345" s="723">
        <v>0</v>
      </c>
      <c r="V345" s="722">
        <v>0</v>
      </c>
      <c r="W345" s="1036">
        <v>0</v>
      </c>
      <c r="X345" s="1036">
        <v>0</v>
      </c>
      <c r="Y345" s="723">
        <v>0</v>
      </c>
      <c r="Z345" s="722">
        <v>0</v>
      </c>
      <c r="AA345" s="1036">
        <v>0</v>
      </c>
      <c r="AB345" s="1036">
        <v>0</v>
      </c>
      <c r="AC345" s="723">
        <v>0</v>
      </c>
      <c r="AD345" s="722">
        <v>0</v>
      </c>
      <c r="AE345" s="1036">
        <v>0</v>
      </c>
      <c r="AF345" s="1036">
        <v>0</v>
      </c>
      <c r="AG345" s="723">
        <v>0</v>
      </c>
      <c r="AH345" s="736">
        <v>0</v>
      </c>
      <c r="AI345" s="1035">
        <v>0</v>
      </c>
      <c r="AJ345" s="737">
        <v>0</v>
      </c>
    </row>
    <row r="346" spans="1:36" ht="12.75" customHeight="1" x14ac:dyDescent="0.2">
      <c r="A346" s="575" t="s">
        <v>1691</v>
      </c>
      <c r="B346" s="559" t="s">
        <v>189</v>
      </c>
      <c r="C346" s="560" t="s">
        <v>896</v>
      </c>
      <c r="D346" s="561" t="s">
        <v>1722</v>
      </c>
      <c r="E346" s="710" t="s">
        <v>152</v>
      </c>
      <c r="F346" s="738">
        <v>0</v>
      </c>
      <c r="G346" s="1037">
        <v>0</v>
      </c>
      <c r="H346" s="1037">
        <v>0</v>
      </c>
      <c r="I346" s="739">
        <v>0</v>
      </c>
      <c r="J346" s="738">
        <v>0</v>
      </c>
      <c r="K346" s="1037">
        <v>0</v>
      </c>
      <c r="L346" s="1037">
        <v>0</v>
      </c>
      <c r="M346" s="739">
        <v>0</v>
      </c>
      <c r="N346" s="738">
        <v>0</v>
      </c>
      <c r="O346" s="1037">
        <v>0</v>
      </c>
      <c r="P346" s="1037">
        <v>0</v>
      </c>
      <c r="Q346" s="739">
        <v>0</v>
      </c>
      <c r="R346" s="722">
        <v>0</v>
      </c>
      <c r="S346" s="1036">
        <v>0</v>
      </c>
      <c r="T346" s="1036">
        <v>0</v>
      </c>
      <c r="U346" s="723">
        <v>0</v>
      </c>
      <c r="V346" s="722">
        <v>0</v>
      </c>
      <c r="W346" s="1036">
        <v>0</v>
      </c>
      <c r="X346" s="1036">
        <v>0</v>
      </c>
      <c r="Y346" s="723">
        <v>0</v>
      </c>
      <c r="Z346" s="722">
        <v>0</v>
      </c>
      <c r="AA346" s="1036">
        <v>0</v>
      </c>
      <c r="AB346" s="1036">
        <v>0</v>
      </c>
      <c r="AC346" s="723">
        <v>0</v>
      </c>
      <c r="AD346" s="722">
        <v>0</v>
      </c>
      <c r="AE346" s="1036">
        <v>0</v>
      </c>
      <c r="AF346" s="1036">
        <v>0</v>
      </c>
      <c r="AG346" s="723">
        <v>0</v>
      </c>
      <c r="AH346" s="736">
        <v>0</v>
      </c>
      <c r="AI346" s="1035">
        <v>0</v>
      </c>
      <c r="AJ346" s="737">
        <v>0</v>
      </c>
    </row>
    <row r="347" spans="1:36" ht="12.75" customHeight="1" x14ac:dyDescent="0.2">
      <c r="A347" s="1059" t="s">
        <v>865</v>
      </c>
      <c r="B347" s="1058" t="s">
        <v>190</v>
      </c>
      <c r="C347" s="1057" t="s">
        <v>8</v>
      </c>
      <c r="D347" s="1056" t="s">
        <v>823</v>
      </c>
      <c r="E347" s="1055" t="s">
        <v>1832</v>
      </c>
      <c r="F347" s="738">
        <v>73.912999999999997</v>
      </c>
      <c r="G347" s="1037">
        <v>35.467999999999897</v>
      </c>
      <c r="H347" s="1037">
        <v>41.970243000000004</v>
      </c>
      <c r="I347" s="739">
        <v>73.912999999999997</v>
      </c>
      <c r="J347" s="738">
        <v>41.110999999999898</v>
      </c>
      <c r="K347" s="1037">
        <v>3.9505999999999899</v>
      </c>
      <c r="L347" s="1037">
        <v>5.5208529999999998</v>
      </c>
      <c r="M347" s="739">
        <v>41.110999999999997</v>
      </c>
      <c r="N347" s="738">
        <v>6.3414999999999999</v>
      </c>
      <c r="O347" s="1037">
        <v>9.67579999999999</v>
      </c>
      <c r="P347" s="1037">
        <v>13.8520909999999</v>
      </c>
      <c r="Q347" s="739">
        <v>10.1463999999999</v>
      </c>
      <c r="R347" s="722">
        <v>0.38834999999999997</v>
      </c>
      <c r="S347" s="1036">
        <v>0.39879999999999899</v>
      </c>
      <c r="T347" s="1036">
        <v>0.40240999999999999</v>
      </c>
      <c r="U347" s="723">
        <v>0.72233099999999895</v>
      </c>
      <c r="V347" s="722">
        <v>3.0000000000000001E-3</v>
      </c>
      <c r="W347" s="1036">
        <v>2.9999999999999901E-3</v>
      </c>
      <c r="X347" s="1036">
        <v>3.0000000000000001E-3</v>
      </c>
      <c r="Y347" s="723">
        <v>3.0000000000000001E-3</v>
      </c>
      <c r="Z347" s="722">
        <v>0</v>
      </c>
      <c r="AA347" s="1036">
        <v>0</v>
      </c>
      <c r="AB347" s="1036">
        <v>0</v>
      </c>
      <c r="AC347" s="723">
        <v>0</v>
      </c>
      <c r="AD347" s="722">
        <v>7.7670000000000003E-2</v>
      </c>
      <c r="AE347" s="1036">
        <v>7.97599999999999E-2</v>
      </c>
      <c r="AF347" s="1036">
        <v>8.0481999999999998E-2</v>
      </c>
      <c r="AG347" s="723">
        <v>7.7669999999999906E-2</v>
      </c>
      <c r="AH347" s="736">
        <v>1727.1134453887</v>
      </c>
      <c r="AI347" s="1035">
        <v>1144.13592191765</v>
      </c>
      <c r="AJ347" s="737">
        <v>1258.39503753076</v>
      </c>
    </row>
    <row r="348" spans="1:36" ht="12.75" customHeight="1" x14ac:dyDescent="0.2">
      <c r="A348" s="1059" t="s">
        <v>990</v>
      </c>
      <c r="B348" s="1058" t="s">
        <v>190</v>
      </c>
      <c r="C348" s="1057" t="s">
        <v>15</v>
      </c>
      <c r="D348" s="1056" t="s">
        <v>117</v>
      </c>
      <c r="E348" s="1055" t="s">
        <v>1827</v>
      </c>
      <c r="F348" s="738">
        <v>1.5299</v>
      </c>
      <c r="G348" s="1037">
        <v>0.88170099999999996</v>
      </c>
      <c r="H348" s="1037">
        <v>0.84390799999999799</v>
      </c>
      <c r="I348" s="739">
        <v>17.564799999999899</v>
      </c>
      <c r="J348" s="738">
        <v>0.15181699999999901</v>
      </c>
      <c r="K348" s="1037">
        <v>9.2573000000000003E-2</v>
      </c>
      <c r="L348" s="1037">
        <v>8.2073999999999994E-2</v>
      </c>
      <c r="M348" s="739">
        <v>0.97162800000000005</v>
      </c>
      <c r="N348" s="738">
        <v>4.5871799999999903</v>
      </c>
      <c r="O348" s="1037">
        <v>2.6409299999999898</v>
      </c>
      <c r="P348" s="1037">
        <v>0.56511100000000103</v>
      </c>
      <c r="Q348" s="739">
        <v>4.9443199999999896</v>
      </c>
      <c r="R348" s="722">
        <v>3.0015E-2</v>
      </c>
      <c r="S348" s="1036">
        <v>1.4995E-2</v>
      </c>
      <c r="T348" s="1036">
        <v>1.0744999999999999E-2</v>
      </c>
      <c r="U348" s="723">
        <v>0.21610799999999999</v>
      </c>
      <c r="V348" s="722">
        <v>9.9999999999999895E-2</v>
      </c>
      <c r="W348" s="1036">
        <v>9.9999999999999895E-2</v>
      </c>
      <c r="X348" s="1036">
        <v>0.1</v>
      </c>
      <c r="Y348" s="723">
        <v>0.39999999999999902</v>
      </c>
      <c r="Z348" s="722">
        <v>0</v>
      </c>
      <c r="AA348" s="1036">
        <v>0</v>
      </c>
      <c r="AB348" s="1036">
        <v>0</v>
      </c>
      <c r="AC348" s="723">
        <v>0</v>
      </c>
      <c r="AD348" s="722">
        <v>4.5019999999999904E-3</v>
      </c>
      <c r="AE348" s="1036">
        <v>2.2490000000000001E-3</v>
      </c>
      <c r="AF348" s="1036">
        <v>1.6119999999999999E-3</v>
      </c>
      <c r="AG348" s="723">
        <v>2.8812000000000001E-2</v>
      </c>
      <c r="AH348" s="736">
        <v>1378.8408947891101</v>
      </c>
      <c r="AI348" s="1035">
        <v>968.40720291571495</v>
      </c>
      <c r="AJ348" s="737">
        <v>802.62488693489001</v>
      </c>
    </row>
    <row r="349" spans="1:36" ht="12.75" customHeight="1" x14ac:dyDescent="0.2">
      <c r="A349" s="1059" t="s">
        <v>991</v>
      </c>
      <c r="B349" s="1058" t="s">
        <v>190</v>
      </c>
      <c r="C349" s="1057" t="s">
        <v>15</v>
      </c>
      <c r="D349" s="1056" t="s">
        <v>123</v>
      </c>
      <c r="E349" s="1055" t="s">
        <v>1827</v>
      </c>
      <c r="F349" s="738">
        <v>2.1419499999999898</v>
      </c>
      <c r="G349" s="1037">
        <v>1.2656499999999999</v>
      </c>
      <c r="H349" s="1037">
        <v>1.0943799999999899</v>
      </c>
      <c r="I349" s="739">
        <v>25.531600000000001</v>
      </c>
      <c r="J349" s="738">
        <v>5.1557999999999903E-2</v>
      </c>
      <c r="K349" s="1037">
        <v>5.8948E-2</v>
      </c>
      <c r="L349" s="1037">
        <v>5.3844000000000003E-2</v>
      </c>
      <c r="M349" s="739">
        <v>0.32997199999999999</v>
      </c>
      <c r="N349" s="738">
        <v>2.77321999999999</v>
      </c>
      <c r="O349" s="1037">
        <v>1.9529399999999999</v>
      </c>
      <c r="P349" s="1037">
        <v>0.35821799999999898</v>
      </c>
      <c r="Q349" s="739">
        <v>7.3392799999999898</v>
      </c>
      <c r="R349" s="722">
        <v>3.0014999999999899E-2</v>
      </c>
      <c r="S349" s="1036">
        <v>1.4995E-2</v>
      </c>
      <c r="T349" s="1036">
        <v>1.07449999999999E-2</v>
      </c>
      <c r="U349" s="723">
        <v>0.21610799999999999</v>
      </c>
      <c r="V349" s="722">
        <v>9.9999999999999895E-2</v>
      </c>
      <c r="W349" s="1036">
        <v>0.1</v>
      </c>
      <c r="X349" s="1036">
        <v>9.9999999999999895E-2</v>
      </c>
      <c r="Y349" s="723">
        <v>0.39999999999999902</v>
      </c>
      <c r="Z349" s="722">
        <v>0</v>
      </c>
      <c r="AA349" s="1036">
        <v>0</v>
      </c>
      <c r="AB349" s="1036">
        <v>0</v>
      </c>
      <c r="AC349" s="723">
        <v>0</v>
      </c>
      <c r="AD349" s="722">
        <v>4.5019999999999904E-3</v>
      </c>
      <c r="AE349" s="1036">
        <v>2.2490000000000001E-3</v>
      </c>
      <c r="AF349" s="1036">
        <v>1.61199999999999E-3</v>
      </c>
      <c r="AG349" s="723">
        <v>2.8812000000000001E-2</v>
      </c>
      <c r="AH349" s="736">
        <v>1748.67711542611</v>
      </c>
      <c r="AI349" s="1035">
        <v>1137.7625374284501</v>
      </c>
      <c r="AJ349" s="737">
        <v>755.82749190203594</v>
      </c>
    </row>
    <row r="350" spans="1:36" ht="12.75" customHeight="1" x14ac:dyDescent="0.2">
      <c r="A350" s="1059" t="s">
        <v>866</v>
      </c>
      <c r="B350" s="1058" t="s">
        <v>190</v>
      </c>
      <c r="C350" s="1057" t="s">
        <v>36</v>
      </c>
      <c r="D350" s="1056" t="s">
        <v>115</v>
      </c>
      <c r="E350" s="1055" t="s">
        <v>1911</v>
      </c>
      <c r="F350" s="738">
        <v>6.9729299999999901</v>
      </c>
      <c r="G350" s="1037">
        <v>3.17317000000001</v>
      </c>
      <c r="H350" s="1037">
        <v>1.60358799999999</v>
      </c>
      <c r="I350" s="739">
        <v>33.470100000000002</v>
      </c>
      <c r="J350" s="738">
        <v>4.3389999999999901E-2</v>
      </c>
      <c r="K350" s="1037">
        <v>2.9302000000000002E-2</v>
      </c>
      <c r="L350" s="1037">
        <v>1.87959999999999E-2</v>
      </c>
      <c r="M350" s="739">
        <v>0.20827499999999999</v>
      </c>
      <c r="N350" s="738">
        <v>11.6752</v>
      </c>
      <c r="O350" s="1037">
        <v>6.6595000000000004</v>
      </c>
      <c r="P350" s="1037">
        <v>4.01337999999999</v>
      </c>
      <c r="Q350" s="739">
        <v>56.041200000000302</v>
      </c>
      <c r="R350" s="722">
        <v>2.72259999999999E-2</v>
      </c>
      <c r="S350" s="1036">
        <v>1.9780999999999899E-2</v>
      </c>
      <c r="T350" s="1036">
        <v>1.5848999999999999E-2</v>
      </c>
      <c r="U350" s="723">
        <v>0.130686</v>
      </c>
      <c r="V350" s="722">
        <v>1.7999999999999901E-2</v>
      </c>
      <c r="W350" s="1036">
        <v>1.7999999999999999E-2</v>
      </c>
      <c r="X350" s="1036">
        <v>1.7999999999999999E-2</v>
      </c>
      <c r="Y350" s="723">
        <v>5.4000000000000097E-2</v>
      </c>
      <c r="Z350" s="722">
        <v>4.9000000000000002E-2</v>
      </c>
      <c r="AA350" s="1036">
        <v>6.7000000000000004E-2</v>
      </c>
      <c r="AB350" s="1036">
        <v>5.6000000000000001E-2</v>
      </c>
      <c r="AC350" s="723">
        <v>0.14699999999999999</v>
      </c>
      <c r="AD350" s="722">
        <v>1.2770999999999999E-2</v>
      </c>
      <c r="AE350" s="1036">
        <v>7.0740000000000004E-3</v>
      </c>
      <c r="AF350" s="1036">
        <v>4.8799999999999998E-3</v>
      </c>
      <c r="AG350" s="723">
        <v>6.1302000000000197E-2</v>
      </c>
      <c r="AH350" s="736">
        <v>1512.51205026606</v>
      </c>
      <c r="AI350" s="1035">
        <v>1004.45112447162</v>
      </c>
      <c r="AJ350" s="737">
        <v>818.26235557475604</v>
      </c>
    </row>
    <row r="351" spans="1:36" ht="12.75" customHeight="1" x14ac:dyDescent="0.2">
      <c r="A351" s="1059" t="s">
        <v>875</v>
      </c>
      <c r="B351" s="1058" t="s">
        <v>190</v>
      </c>
      <c r="C351" s="1057" t="s">
        <v>36</v>
      </c>
      <c r="D351" s="1056" t="s">
        <v>121</v>
      </c>
      <c r="E351" s="1055" t="s">
        <v>1911</v>
      </c>
      <c r="F351" s="738">
        <v>5.5736699999999901</v>
      </c>
      <c r="G351" s="1037">
        <v>2.0746799999999901</v>
      </c>
      <c r="H351" s="1037">
        <v>1.79154999999999</v>
      </c>
      <c r="I351" s="739">
        <v>50.822999999999901</v>
      </c>
      <c r="J351" s="738">
        <v>4.9860000000000002E-2</v>
      </c>
      <c r="K351" s="1037">
        <v>2.5925999999999901E-2</v>
      </c>
      <c r="L351" s="1037">
        <v>8.0989999999999899E-3</v>
      </c>
      <c r="M351" s="739">
        <v>0.23932799999999901</v>
      </c>
      <c r="N351" s="738">
        <v>9.3254699999999993</v>
      </c>
      <c r="O351" s="1037">
        <v>6.0384599999999899</v>
      </c>
      <c r="P351" s="1037">
        <v>4.5208000000000004</v>
      </c>
      <c r="Q351" s="739">
        <v>52.080599999999897</v>
      </c>
      <c r="R351" s="722">
        <v>4.2833000000000003E-2</v>
      </c>
      <c r="S351" s="1036">
        <v>5.3324000000000003E-2</v>
      </c>
      <c r="T351" s="1036">
        <v>5.5050999999999899E-2</v>
      </c>
      <c r="U351" s="723">
        <v>0.205598999999999</v>
      </c>
      <c r="V351" s="722">
        <v>1.7999999999999999E-2</v>
      </c>
      <c r="W351" s="1036">
        <v>1.7999999999999901E-2</v>
      </c>
      <c r="X351" s="1036">
        <v>1.7999999999999901E-2</v>
      </c>
      <c r="Y351" s="723">
        <v>5.3999999999999902E-2</v>
      </c>
      <c r="Z351" s="722">
        <v>4.8999999999999898E-2</v>
      </c>
      <c r="AA351" s="1036">
        <v>6.7000000000000004E-2</v>
      </c>
      <c r="AB351" s="1036">
        <v>5.59999999999998E-2</v>
      </c>
      <c r="AC351" s="723">
        <v>0.14699999999999899</v>
      </c>
      <c r="AD351" s="722">
        <v>1.8128999999999999E-2</v>
      </c>
      <c r="AE351" s="1036">
        <v>1.278E-2</v>
      </c>
      <c r="AF351" s="1036">
        <v>1.0777999999999999E-2</v>
      </c>
      <c r="AG351" s="723">
        <v>8.7020999999999807E-2</v>
      </c>
      <c r="AH351" s="736">
        <v>1764.1769467873501</v>
      </c>
      <c r="AI351" s="1035">
        <v>1168.2786066680801</v>
      </c>
      <c r="AJ351" s="737">
        <v>874.26865945767395</v>
      </c>
    </row>
    <row r="352" spans="1:36" ht="12.75" customHeight="1" x14ac:dyDescent="0.2">
      <c r="A352" s="1059" t="s">
        <v>867</v>
      </c>
      <c r="B352" s="1058" t="s">
        <v>190</v>
      </c>
      <c r="C352" s="1057" t="s">
        <v>36</v>
      </c>
      <c r="D352" s="1056" t="s">
        <v>836</v>
      </c>
      <c r="E352" s="1055" t="s">
        <v>1910</v>
      </c>
      <c r="F352" s="738">
        <v>2.8149999999999999</v>
      </c>
      <c r="G352" s="1037">
        <v>1.4111400000000001</v>
      </c>
      <c r="H352" s="1037">
        <v>1.1223000000000001</v>
      </c>
      <c r="I352" s="739">
        <v>26.511399999999899</v>
      </c>
      <c r="J352" s="738">
        <v>0.58562899999999996</v>
      </c>
      <c r="K352" s="1037">
        <v>0.278949</v>
      </c>
      <c r="L352" s="1037">
        <v>0.162328</v>
      </c>
      <c r="M352" s="739">
        <v>2.8110199999999899</v>
      </c>
      <c r="N352" s="738">
        <v>6.2794800000000004</v>
      </c>
      <c r="O352" s="1037">
        <v>3.3636900000000001</v>
      </c>
      <c r="P352" s="1037">
        <v>3.3295499999999998</v>
      </c>
      <c r="Q352" s="739">
        <v>47.541599999999903</v>
      </c>
      <c r="R352" s="722">
        <v>2.9627000000000001E-2</v>
      </c>
      <c r="S352" s="1036">
        <v>2.2665000000000001E-2</v>
      </c>
      <c r="T352" s="1036">
        <v>1.6383000000000002E-2</v>
      </c>
      <c r="U352" s="723">
        <v>0.142209</v>
      </c>
      <c r="V352" s="722">
        <v>3.0000000000000001E-3</v>
      </c>
      <c r="W352" s="1036">
        <v>2.9999999999999901E-3</v>
      </c>
      <c r="X352" s="1036">
        <v>3.0000000000000001E-3</v>
      </c>
      <c r="Y352" s="723">
        <v>8.9999999999999993E-3</v>
      </c>
      <c r="Z352" s="722">
        <v>4.9000000000000002E-2</v>
      </c>
      <c r="AA352" s="1036">
        <v>6.7000000000000004E-2</v>
      </c>
      <c r="AB352" s="1036">
        <v>5.6000000000000001E-2</v>
      </c>
      <c r="AC352" s="723">
        <v>0.14699999999999999</v>
      </c>
      <c r="AD352" s="722">
        <v>1.3455999999999999E-2</v>
      </c>
      <c r="AE352" s="1036">
        <v>7.6189999999999999E-3</v>
      </c>
      <c r="AF352" s="1036">
        <v>4.9370000000000004E-3</v>
      </c>
      <c r="AG352" s="723">
        <v>6.4587000000000006E-2</v>
      </c>
      <c r="AH352" s="736">
        <v>1632.3847507804201</v>
      </c>
      <c r="AI352" s="1035">
        <v>1007.41429714352</v>
      </c>
      <c r="AJ352" s="737">
        <v>790.78848368713102</v>
      </c>
    </row>
    <row r="353" spans="1:36" ht="12.75" customHeight="1" x14ac:dyDescent="0.2">
      <c r="A353" s="1059" t="s">
        <v>876</v>
      </c>
      <c r="B353" s="1058" t="s">
        <v>190</v>
      </c>
      <c r="C353" s="1057" t="s">
        <v>36</v>
      </c>
      <c r="D353" s="1056" t="s">
        <v>861</v>
      </c>
      <c r="E353" s="1055" t="s">
        <v>1910</v>
      </c>
      <c r="F353" s="738">
        <v>2.85738</v>
      </c>
      <c r="G353" s="1037">
        <v>1.5505599999999899</v>
      </c>
      <c r="H353" s="1037">
        <v>1.4080599999999901</v>
      </c>
      <c r="I353" s="739">
        <v>23.427700000000002</v>
      </c>
      <c r="J353" s="738">
        <v>0.54581000000000002</v>
      </c>
      <c r="K353" s="1037">
        <v>0.26402299999999901</v>
      </c>
      <c r="L353" s="1037">
        <v>0.16660699999999901</v>
      </c>
      <c r="M353" s="739">
        <v>2.6198899999999998</v>
      </c>
      <c r="N353" s="738">
        <v>7.3299300000000001</v>
      </c>
      <c r="O353" s="1037">
        <v>4.3462799999999904</v>
      </c>
      <c r="P353" s="1037">
        <v>4.8904599999999903</v>
      </c>
      <c r="Q353" s="739">
        <v>39.943799999999896</v>
      </c>
      <c r="R353" s="722">
        <v>0.105557999999999</v>
      </c>
      <c r="S353" s="1036">
        <v>7.8390999999999794E-2</v>
      </c>
      <c r="T353" s="1036">
        <v>5.9012999999999899E-2</v>
      </c>
      <c r="U353" s="723">
        <v>0.50667600000000002</v>
      </c>
      <c r="V353" s="722">
        <v>3.0000000000000001E-3</v>
      </c>
      <c r="W353" s="1036">
        <v>2.9999999999999901E-3</v>
      </c>
      <c r="X353" s="1036">
        <v>2.9999999999999901E-3</v>
      </c>
      <c r="Y353" s="723">
        <v>8.9999999999999993E-3</v>
      </c>
      <c r="Z353" s="722">
        <v>4.9000000000000002E-2</v>
      </c>
      <c r="AA353" s="1036">
        <v>6.6999999999999907E-2</v>
      </c>
      <c r="AB353" s="1036">
        <v>5.5999999999999897E-2</v>
      </c>
      <c r="AC353" s="723">
        <v>0.14699999999999999</v>
      </c>
      <c r="AD353" s="722">
        <v>2.3022999999999998E-2</v>
      </c>
      <c r="AE353" s="1036">
        <v>1.5509999999999901E-2</v>
      </c>
      <c r="AF353" s="1036">
        <v>1.1315999999999901E-2</v>
      </c>
      <c r="AG353" s="723">
        <v>0.110508</v>
      </c>
      <c r="AH353" s="736">
        <v>1759.12147625636</v>
      </c>
      <c r="AI353" s="1035">
        <v>1156.1170672784399</v>
      </c>
      <c r="AJ353" s="737">
        <v>834.33108246108202</v>
      </c>
    </row>
    <row r="354" spans="1:36" ht="12.75" customHeight="1" x14ac:dyDescent="0.2">
      <c r="A354" s="1059" t="s">
        <v>868</v>
      </c>
      <c r="B354" s="1058" t="s">
        <v>190</v>
      </c>
      <c r="C354" s="1057" t="s">
        <v>36</v>
      </c>
      <c r="D354" s="1056" t="s">
        <v>116</v>
      </c>
      <c r="E354" s="1055" t="s">
        <v>1910</v>
      </c>
      <c r="F354" s="738">
        <v>2.9879999999999902</v>
      </c>
      <c r="G354" s="1037">
        <v>1.8179999999999901</v>
      </c>
      <c r="H354" s="1037">
        <v>0.34399999999999897</v>
      </c>
      <c r="I354" s="739">
        <v>8.9640000000000306</v>
      </c>
      <c r="J354" s="738">
        <v>0.78999999999999904</v>
      </c>
      <c r="K354" s="1037">
        <v>0.48699999999999899</v>
      </c>
      <c r="L354" s="1037">
        <v>0.71299999999999897</v>
      </c>
      <c r="M354" s="739">
        <v>2.37</v>
      </c>
      <c r="N354" s="738">
        <v>10.3318999999999</v>
      </c>
      <c r="O354" s="1037">
        <v>5.7829299999999799</v>
      </c>
      <c r="P354" s="1037">
        <v>3.8717499999999898</v>
      </c>
      <c r="Q354" s="739">
        <v>49.593000000000004</v>
      </c>
      <c r="R354" s="722">
        <v>2.5375999999999899E-2</v>
      </c>
      <c r="S354" s="1036">
        <v>1.6363999999999899E-2</v>
      </c>
      <c r="T354" s="1036">
        <v>1.2878999999999899E-2</v>
      </c>
      <c r="U354" s="723">
        <v>0.121806</v>
      </c>
      <c r="V354" s="722">
        <v>1.7999999999999999E-2</v>
      </c>
      <c r="W354" s="1036">
        <v>1.7999999999999901E-2</v>
      </c>
      <c r="X354" s="1036">
        <v>1.7999999999999901E-2</v>
      </c>
      <c r="Y354" s="723">
        <v>5.4000000000000097E-2</v>
      </c>
      <c r="Z354" s="722">
        <v>4.9000000000000002E-2</v>
      </c>
      <c r="AA354" s="1036">
        <v>6.6999999999999907E-2</v>
      </c>
      <c r="AB354" s="1036">
        <v>5.5999999999999897E-2</v>
      </c>
      <c r="AC354" s="723">
        <v>0.14699999999999999</v>
      </c>
      <c r="AD354" s="722">
        <v>1.2002000000000001E-2</v>
      </c>
      <c r="AE354" s="1036">
        <v>6.3610000000000099E-3</v>
      </c>
      <c r="AF354" s="1036">
        <v>4.1729999999999797E-3</v>
      </c>
      <c r="AG354" s="723">
        <v>5.7609000000000098E-2</v>
      </c>
      <c r="AH354" s="736">
        <v>1614.27005478759</v>
      </c>
      <c r="AI354" s="1035">
        <v>1034.40020061121</v>
      </c>
      <c r="AJ354" s="737">
        <v>823.06114925305803</v>
      </c>
    </row>
    <row r="355" spans="1:36" ht="12.75" customHeight="1" x14ac:dyDescent="0.2">
      <c r="A355" s="1059" t="s">
        <v>877</v>
      </c>
      <c r="B355" s="1058" t="s">
        <v>190</v>
      </c>
      <c r="C355" s="1057" t="s">
        <v>36</v>
      </c>
      <c r="D355" s="1056" t="s">
        <v>122</v>
      </c>
      <c r="E355" s="1055" t="s">
        <v>1910</v>
      </c>
      <c r="F355" s="738">
        <v>2.988</v>
      </c>
      <c r="G355" s="1037">
        <v>1.8180000000000001</v>
      </c>
      <c r="H355" s="1037">
        <v>0.34399999999999997</v>
      </c>
      <c r="I355" s="739">
        <v>8.9640000000000093</v>
      </c>
      <c r="J355" s="738">
        <v>0.79000000000000203</v>
      </c>
      <c r="K355" s="1037">
        <v>0.48699999999999999</v>
      </c>
      <c r="L355" s="1037">
        <v>0.71299999999999897</v>
      </c>
      <c r="M355" s="739">
        <v>2.37</v>
      </c>
      <c r="N355" s="738">
        <v>4.4820700000000002</v>
      </c>
      <c r="O355" s="1037">
        <v>2.0577699999999899</v>
      </c>
      <c r="P355" s="1037">
        <v>1.76295</v>
      </c>
      <c r="Q355" s="739">
        <v>25.686499999999899</v>
      </c>
      <c r="R355" s="722">
        <v>9.8842000000000096E-2</v>
      </c>
      <c r="S355" s="1036">
        <v>5.4011000000000101E-2</v>
      </c>
      <c r="T355" s="1036">
        <v>2.4053999999999898E-2</v>
      </c>
      <c r="U355" s="723">
        <v>0.47444399999999998</v>
      </c>
      <c r="V355" s="722">
        <v>1.7999999999999999E-2</v>
      </c>
      <c r="W355" s="1036">
        <v>1.7999999999999999E-2</v>
      </c>
      <c r="X355" s="1036">
        <v>1.7999999999999901E-2</v>
      </c>
      <c r="Y355" s="723">
        <v>5.3999999999999999E-2</v>
      </c>
      <c r="Z355" s="722">
        <v>4.9000000000000002E-2</v>
      </c>
      <c r="AA355" s="1036">
        <v>6.7000000000000004E-2</v>
      </c>
      <c r="AB355" s="1036">
        <v>5.59999999999998E-2</v>
      </c>
      <c r="AC355" s="723">
        <v>0.14699999999999999</v>
      </c>
      <c r="AD355" s="722">
        <v>2.3802E-2</v>
      </c>
      <c r="AE355" s="1036">
        <v>1.2408000000000001E-2</v>
      </c>
      <c r="AF355" s="1036">
        <v>6.4009999999999996E-3</v>
      </c>
      <c r="AG355" s="723">
        <v>0.114248999999999</v>
      </c>
      <c r="AH355" s="736">
        <v>2037.18447853828</v>
      </c>
      <c r="AI355" s="1035">
        <v>1241.85178753993</v>
      </c>
      <c r="AJ355" s="737">
        <v>838.35536257695799</v>
      </c>
    </row>
    <row r="356" spans="1:36" ht="12.75" customHeight="1" x14ac:dyDescent="0.2">
      <c r="A356" s="1059" t="s">
        <v>870</v>
      </c>
      <c r="B356" s="1058" t="s">
        <v>190</v>
      </c>
      <c r="C356" s="1057" t="s">
        <v>36</v>
      </c>
      <c r="D356" s="1056" t="s">
        <v>823</v>
      </c>
      <c r="E356" s="1055" t="s">
        <v>1832</v>
      </c>
      <c r="F356" s="738">
        <v>4.6167499999999997</v>
      </c>
      <c r="G356" s="1037">
        <v>4.93963999999999</v>
      </c>
      <c r="H356" s="1037">
        <v>3.55888299999999</v>
      </c>
      <c r="I356" s="739">
        <v>4.6167499999999997</v>
      </c>
      <c r="J356" s="738">
        <v>6.4042000000000003</v>
      </c>
      <c r="K356" s="1037">
        <v>0.75770999999999999</v>
      </c>
      <c r="L356" s="1037">
        <v>0.68806200000000095</v>
      </c>
      <c r="M356" s="739">
        <v>6.4041999999999897</v>
      </c>
      <c r="N356" s="738">
        <v>22.258400000000002</v>
      </c>
      <c r="O356" s="1037">
        <v>14.9604999999999</v>
      </c>
      <c r="P356" s="1037">
        <v>12.268807000000001</v>
      </c>
      <c r="Q356" s="739">
        <v>35.613399999999999</v>
      </c>
      <c r="R356" s="722">
        <v>1.40896</v>
      </c>
      <c r="S356" s="1036">
        <v>0.82465999999999895</v>
      </c>
      <c r="T356" s="1036">
        <v>0.60968299999999997</v>
      </c>
      <c r="U356" s="723">
        <v>2.53613</v>
      </c>
      <c r="V356" s="722">
        <v>3.0000000000000001E-3</v>
      </c>
      <c r="W356" s="1036">
        <v>2.9999999999999901E-3</v>
      </c>
      <c r="X356" s="1036">
        <v>3.0000000000000001E-3</v>
      </c>
      <c r="Y356" s="723">
        <v>3.0000000000000001E-3</v>
      </c>
      <c r="Z356" s="722">
        <v>0</v>
      </c>
      <c r="AA356" s="1036">
        <v>0</v>
      </c>
      <c r="AB356" s="1036">
        <v>0</v>
      </c>
      <c r="AC356" s="723">
        <v>0</v>
      </c>
      <c r="AD356" s="722">
        <v>0.70448</v>
      </c>
      <c r="AE356" s="1036">
        <v>0.41232999999999898</v>
      </c>
      <c r="AF356" s="1036">
        <v>0.30484099999999997</v>
      </c>
      <c r="AG356" s="723">
        <v>0.704479999999999</v>
      </c>
      <c r="AH356" s="736">
        <v>1572.9556767091101</v>
      </c>
      <c r="AI356" s="1035">
        <v>1057.10759328423</v>
      </c>
      <c r="AJ356" s="737">
        <v>834.43250417371303</v>
      </c>
    </row>
    <row r="357" spans="1:36" ht="12.75" customHeight="1" x14ac:dyDescent="0.2">
      <c r="A357" s="1059" t="s">
        <v>871</v>
      </c>
      <c r="B357" s="1058" t="s">
        <v>190</v>
      </c>
      <c r="C357" s="1057" t="s">
        <v>36</v>
      </c>
      <c r="D357" s="1056" t="s">
        <v>784</v>
      </c>
      <c r="E357" s="1055" t="s">
        <v>1831</v>
      </c>
      <c r="F357" s="738">
        <v>2.9843000000000002</v>
      </c>
      <c r="G357" s="1037">
        <v>2.3077499999999902</v>
      </c>
      <c r="H357" s="1037">
        <v>1.64087899999999</v>
      </c>
      <c r="I357" s="739">
        <v>2.9843000000000002</v>
      </c>
      <c r="J357" s="738">
        <v>1.2981</v>
      </c>
      <c r="K357" s="1037">
        <v>0.68223999999999996</v>
      </c>
      <c r="L357" s="1037">
        <v>0.49070799999999898</v>
      </c>
      <c r="M357" s="739">
        <v>1.2981</v>
      </c>
      <c r="N357" s="738">
        <v>14.3156</v>
      </c>
      <c r="O357" s="1037">
        <v>9.73325</v>
      </c>
      <c r="P357" s="1037">
        <v>7.9318139999999904</v>
      </c>
      <c r="Q357" s="739">
        <v>22.905000000000001</v>
      </c>
      <c r="R357" s="722">
        <v>0.76317000000000002</v>
      </c>
      <c r="S357" s="1036">
        <v>0.43170500000000001</v>
      </c>
      <c r="T357" s="1036">
        <v>0.31185099999999899</v>
      </c>
      <c r="U357" s="723">
        <v>1.37371</v>
      </c>
      <c r="V357" s="722">
        <v>3.0000000000000001E-3</v>
      </c>
      <c r="W357" s="1036">
        <v>3.0000000000000001E-3</v>
      </c>
      <c r="X357" s="1036">
        <v>2.9999999999999901E-3</v>
      </c>
      <c r="Y357" s="723">
        <v>3.0000000000000001E-3</v>
      </c>
      <c r="Z357" s="722">
        <v>1.99999999999999E-2</v>
      </c>
      <c r="AA357" s="1036">
        <v>1.6999999999999901E-2</v>
      </c>
      <c r="AB357" s="1036">
        <v>1.09999999999999E-2</v>
      </c>
      <c r="AC357" s="723">
        <v>0.02</v>
      </c>
      <c r="AD357" s="722">
        <v>0.49606099999999997</v>
      </c>
      <c r="AE357" s="1036">
        <v>0.28060800000000002</v>
      </c>
      <c r="AF357" s="1036">
        <v>0.202702999999999</v>
      </c>
      <c r="AG357" s="723">
        <v>0.49606099999999997</v>
      </c>
      <c r="AH357" s="736">
        <v>1715.82044196887</v>
      </c>
      <c r="AI357" s="1035">
        <v>1134.1488760606401</v>
      </c>
      <c r="AJ357" s="737">
        <v>894.57758138455699</v>
      </c>
    </row>
    <row r="358" spans="1:36" ht="12.75" customHeight="1" x14ac:dyDescent="0.2">
      <c r="A358" s="1059" t="s">
        <v>872</v>
      </c>
      <c r="B358" s="1058" t="s">
        <v>190</v>
      </c>
      <c r="C358" s="1057" t="s">
        <v>36</v>
      </c>
      <c r="D358" s="1056" t="s">
        <v>786</v>
      </c>
      <c r="E358" s="1055" t="s">
        <v>1909</v>
      </c>
      <c r="F358" s="738">
        <v>2.3046000000000002</v>
      </c>
      <c r="G358" s="1037">
        <v>1.8129299999999899</v>
      </c>
      <c r="H358" s="1037">
        <v>1.36999599999999</v>
      </c>
      <c r="I358" s="739">
        <v>2.30459999999999</v>
      </c>
      <c r="J358" s="738">
        <v>0.78084999999999904</v>
      </c>
      <c r="K358" s="1037">
        <v>0.41614000000000001</v>
      </c>
      <c r="L358" s="1037">
        <v>0.29821799999999898</v>
      </c>
      <c r="M358" s="739">
        <v>0.78084999999999904</v>
      </c>
      <c r="N358" s="738">
        <v>14.756799999999901</v>
      </c>
      <c r="O358" s="1037">
        <v>9.8967899999999904</v>
      </c>
      <c r="P358" s="1037">
        <v>8.0705969999999905</v>
      </c>
      <c r="Q358" s="739">
        <v>23.610900000000001</v>
      </c>
      <c r="R358" s="722">
        <v>0.33657999999999899</v>
      </c>
      <c r="S358" s="1036">
        <v>0.20235499999999901</v>
      </c>
      <c r="T358" s="1036">
        <v>0.16544799999999901</v>
      </c>
      <c r="U358" s="723">
        <v>0.60584400000000005</v>
      </c>
      <c r="V358" s="722">
        <v>2.9999999999999901E-3</v>
      </c>
      <c r="W358" s="1036">
        <v>2.9999999999999901E-3</v>
      </c>
      <c r="X358" s="1036">
        <v>3.0000000000000001E-3</v>
      </c>
      <c r="Y358" s="723">
        <v>3.0000000000000001E-3</v>
      </c>
      <c r="Z358" s="722">
        <v>0.02</v>
      </c>
      <c r="AA358" s="1036">
        <v>1.6999999999999901E-2</v>
      </c>
      <c r="AB358" s="1036">
        <v>1.09999999999999E-2</v>
      </c>
      <c r="AC358" s="723">
        <v>0.02</v>
      </c>
      <c r="AD358" s="722">
        <v>0.218777</v>
      </c>
      <c r="AE358" s="1036">
        <v>0.13153100000000001</v>
      </c>
      <c r="AF358" s="1036">
        <v>0.107540999999999</v>
      </c>
      <c r="AG358" s="723">
        <v>0.218776999999999</v>
      </c>
      <c r="AH358" s="736">
        <v>1653.9043517616301</v>
      </c>
      <c r="AI358" s="1035">
        <v>1124.70194004004</v>
      </c>
      <c r="AJ358" s="737">
        <v>888.09977218278198</v>
      </c>
    </row>
    <row r="359" spans="1:36" ht="12.75" customHeight="1" x14ac:dyDescent="0.2">
      <c r="A359" s="1059" t="s">
        <v>873</v>
      </c>
      <c r="B359" s="1058" t="s">
        <v>190</v>
      </c>
      <c r="C359" s="1057" t="s">
        <v>36</v>
      </c>
      <c r="D359" s="1056" t="s">
        <v>788</v>
      </c>
      <c r="E359" s="1055" t="s">
        <v>1829</v>
      </c>
      <c r="F359" s="738">
        <v>2.3827999999999898</v>
      </c>
      <c r="G359" s="1037">
        <v>2.1545499999999902</v>
      </c>
      <c r="H359" s="1037">
        <v>1.579126</v>
      </c>
      <c r="I359" s="739">
        <v>2.3827999999999898</v>
      </c>
      <c r="J359" s="738">
        <v>0.73141</v>
      </c>
      <c r="K359" s="1037">
        <v>0.38528999999999902</v>
      </c>
      <c r="L359" s="1037">
        <v>0.27206200000000003</v>
      </c>
      <c r="M359" s="739">
        <v>0.73140999999999701</v>
      </c>
      <c r="N359" s="738">
        <v>16.355799999999899</v>
      </c>
      <c r="O359" s="1037">
        <v>9.5214700000000008</v>
      </c>
      <c r="P359" s="1037">
        <v>7.60948799999999</v>
      </c>
      <c r="Q359" s="739">
        <v>29.440475999999901</v>
      </c>
      <c r="R359" s="722">
        <v>0.30225299999999899</v>
      </c>
      <c r="S359" s="1036">
        <v>0.16769700000000001</v>
      </c>
      <c r="T359" s="1036">
        <v>0.124177</v>
      </c>
      <c r="U359" s="723">
        <v>0.54405499999999896</v>
      </c>
      <c r="V359" s="722">
        <v>2.9999999999999901E-3</v>
      </c>
      <c r="W359" s="1036">
        <v>3.0000000000000001E-3</v>
      </c>
      <c r="X359" s="1036">
        <v>3.0000000000000001E-3</v>
      </c>
      <c r="Y359" s="723">
        <v>2.9999999999999901E-3</v>
      </c>
      <c r="Z359" s="722">
        <v>1.09999999999999E-2</v>
      </c>
      <c r="AA359" s="1036">
        <v>9.9999999999999898E-3</v>
      </c>
      <c r="AB359" s="1036">
        <v>6.9999999999999897E-3</v>
      </c>
      <c r="AC359" s="723">
        <v>1.09999999999999E-2</v>
      </c>
      <c r="AD359" s="722">
        <v>0.21157699999999999</v>
      </c>
      <c r="AE359" s="1036">
        <v>0.11738800000000001</v>
      </c>
      <c r="AF359" s="1036">
        <v>8.6924000000000196E-2</v>
      </c>
      <c r="AG359" s="723">
        <v>0.21157699999999899</v>
      </c>
      <c r="AH359" s="736">
        <v>1804.4907932373401</v>
      </c>
      <c r="AI359" s="1035">
        <v>1122.00742973089</v>
      </c>
      <c r="AJ359" s="737">
        <v>896.70018489725499</v>
      </c>
    </row>
    <row r="360" spans="1:36" ht="12.75" customHeight="1" x14ac:dyDescent="0.2">
      <c r="A360" s="1059" t="s">
        <v>874</v>
      </c>
      <c r="B360" s="1058" t="s">
        <v>190</v>
      </c>
      <c r="C360" s="1057" t="s">
        <v>36</v>
      </c>
      <c r="D360" s="1056" t="s">
        <v>792</v>
      </c>
      <c r="E360" s="1055" t="s">
        <v>1908</v>
      </c>
      <c r="F360" s="738">
        <v>9.4299999999999802</v>
      </c>
      <c r="G360" s="1037">
        <v>3.64</v>
      </c>
      <c r="H360" s="1037">
        <v>1.6681239999999899</v>
      </c>
      <c r="I360" s="739">
        <v>18.86</v>
      </c>
      <c r="J360" s="738">
        <v>0.159999999999999</v>
      </c>
      <c r="K360" s="1037">
        <v>8.0000000000000099E-2</v>
      </c>
      <c r="L360" s="1037">
        <v>3.9954999999999997E-2</v>
      </c>
      <c r="M360" s="739">
        <v>0.31999999999999901</v>
      </c>
      <c r="N360" s="738">
        <v>14.47</v>
      </c>
      <c r="O360" s="1037">
        <v>7.5900000000000096</v>
      </c>
      <c r="P360" s="1037">
        <v>7.4915769999999897</v>
      </c>
      <c r="Q360" s="739">
        <v>46.304000000000002</v>
      </c>
      <c r="R360" s="722">
        <v>5.9139999999999901E-2</v>
      </c>
      <c r="S360" s="1036">
        <v>2.954E-2</v>
      </c>
      <c r="T360" s="1036">
        <v>2.1177999999999898E-2</v>
      </c>
      <c r="U360" s="723">
        <v>0.21290400000000001</v>
      </c>
      <c r="V360" s="722">
        <v>2.9999999999999901E-3</v>
      </c>
      <c r="W360" s="1036">
        <v>3.0000000000000001E-3</v>
      </c>
      <c r="X360" s="1036">
        <v>3.0000000000000001E-3</v>
      </c>
      <c r="Y360" s="723">
        <v>6.0000000000000001E-3</v>
      </c>
      <c r="Z360" s="722">
        <v>1.8999999999999899E-2</v>
      </c>
      <c r="AA360" s="1036">
        <v>2.3400000000000001E-2</v>
      </c>
      <c r="AB360" s="1036">
        <v>1.9199999999999901E-2</v>
      </c>
      <c r="AC360" s="723">
        <v>3.7999999999999999E-2</v>
      </c>
      <c r="AD360" s="722">
        <v>4.4354999999999901E-2</v>
      </c>
      <c r="AE360" s="1036">
        <v>2.2155000000000001E-2</v>
      </c>
      <c r="AF360" s="1036">
        <v>1.5883999999999902E-2</v>
      </c>
      <c r="AG360" s="723">
        <v>0.14193599999999901</v>
      </c>
      <c r="AH360" s="736">
        <v>1854.8785621706099</v>
      </c>
      <c r="AI360" s="1035">
        <v>1073.87664777597</v>
      </c>
      <c r="AJ360" s="737">
        <v>873.30554587590996</v>
      </c>
    </row>
    <row r="361" spans="1:36" ht="12.75" customHeight="1" x14ac:dyDescent="0.2">
      <c r="A361" s="1059" t="s">
        <v>869</v>
      </c>
      <c r="B361" s="1058" t="s">
        <v>190</v>
      </c>
      <c r="C361" s="1057" t="s">
        <v>36</v>
      </c>
      <c r="D361" s="1056" t="s">
        <v>117</v>
      </c>
      <c r="E361" s="1055" t="s">
        <v>1827</v>
      </c>
      <c r="F361" s="738">
        <v>0.491999999999994</v>
      </c>
      <c r="G361" s="1037">
        <v>0.214999999999998</v>
      </c>
      <c r="H361" s="1037">
        <v>7.6000000000000303E-2</v>
      </c>
      <c r="I361" s="739">
        <v>1.968</v>
      </c>
      <c r="J361" s="738">
        <v>0.90199999999999603</v>
      </c>
      <c r="K361" s="1037">
        <v>0.42399999999999999</v>
      </c>
      <c r="L361" s="1037">
        <v>0.67700000000000704</v>
      </c>
      <c r="M361" s="739">
        <v>3.6080000000000201</v>
      </c>
      <c r="N361" s="738">
        <v>4.9616499999999704</v>
      </c>
      <c r="O361" s="1037">
        <v>2.93475000000001</v>
      </c>
      <c r="P361" s="1037">
        <v>1.7173590000000001</v>
      </c>
      <c r="Q361" s="739">
        <v>23.6854000000003</v>
      </c>
      <c r="R361" s="722">
        <v>3.0014999999999702E-2</v>
      </c>
      <c r="S361" s="1036">
        <v>1.4994999999999901E-2</v>
      </c>
      <c r="T361" s="1036">
        <v>1.07450000000001E-2</v>
      </c>
      <c r="U361" s="723">
        <v>0.216107999999997</v>
      </c>
      <c r="V361" s="722">
        <v>8.0000000000000099E-2</v>
      </c>
      <c r="W361" s="1036">
        <v>9.9999999999999201E-2</v>
      </c>
      <c r="X361" s="1036">
        <v>8.0000000000000501E-2</v>
      </c>
      <c r="Y361" s="723">
        <v>0.32</v>
      </c>
      <c r="Z361" s="722">
        <v>6.09999999999997E-2</v>
      </c>
      <c r="AA361" s="1036">
        <v>6.3999999999999502E-2</v>
      </c>
      <c r="AB361" s="1036">
        <v>4.8000000000000202E-2</v>
      </c>
      <c r="AC361" s="723">
        <v>0.24399999999999999</v>
      </c>
      <c r="AD361" s="722">
        <v>4.5020000000000103E-3</v>
      </c>
      <c r="AE361" s="1036">
        <v>2.2489999999999902E-3</v>
      </c>
      <c r="AF361" s="1036">
        <v>1.6120000000000301E-3</v>
      </c>
      <c r="AG361" s="723">
        <v>2.88119999999999E-2</v>
      </c>
      <c r="AH361" s="736">
        <v>1402.48120718575</v>
      </c>
      <c r="AI361" s="1035">
        <v>986.54775500985897</v>
      </c>
      <c r="AJ361" s="737">
        <v>817.33399610784204</v>
      </c>
    </row>
    <row r="362" spans="1:36" ht="12.75" customHeight="1" x14ac:dyDescent="0.2">
      <c r="A362" s="1059" t="s">
        <v>878</v>
      </c>
      <c r="B362" s="1058" t="s">
        <v>190</v>
      </c>
      <c r="C362" s="1057" t="s">
        <v>36</v>
      </c>
      <c r="D362" s="1056" t="s">
        <v>123</v>
      </c>
      <c r="E362" s="1055" t="s">
        <v>1827</v>
      </c>
      <c r="F362" s="738">
        <v>0.491999999999995</v>
      </c>
      <c r="G362" s="1037">
        <v>0.214999999999999</v>
      </c>
      <c r="H362" s="1037">
        <v>7.6000000000000401E-2</v>
      </c>
      <c r="I362" s="739">
        <v>1.96799999999999</v>
      </c>
      <c r="J362" s="738">
        <v>0.90199999999999503</v>
      </c>
      <c r="K362" s="1037">
        <v>0.42399999999999699</v>
      </c>
      <c r="L362" s="1037">
        <v>0.67699999999999805</v>
      </c>
      <c r="M362" s="739">
        <v>3.6079999999999899</v>
      </c>
      <c r="N362" s="738">
        <v>3.75755999999999</v>
      </c>
      <c r="O362" s="1037">
        <v>2.5854699999999902</v>
      </c>
      <c r="P362" s="1037">
        <v>1.21917399999999</v>
      </c>
      <c r="Q362" s="739">
        <v>17.903199999999799</v>
      </c>
      <c r="R362" s="722">
        <v>3.0014999999999799E-2</v>
      </c>
      <c r="S362" s="1036">
        <v>1.4994999999999901E-2</v>
      </c>
      <c r="T362" s="1036">
        <v>1.0744999999999999E-2</v>
      </c>
      <c r="U362" s="723">
        <v>0.216107999999998</v>
      </c>
      <c r="V362" s="722">
        <v>8.0000000000000293E-2</v>
      </c>
      <c r="W362" s="1036">
        <v>9.99999999999997E-2</v>
      </c>
      <c r="X362" s="1036">
        <v>7.9999999999999905E-2</v>
      </c>
      <c r="Y362" s="723">
        <v>0.31999999999999701</v>
      </c>
      <c r="Z362" s="722">
        <v>6.0999999999999902E-2</v>
      </c>
      <c r="AA362" s="1036">
        <v>6.3999999999999904E-2</v>
      </c>
      <c r="AB362" s="1036">
        <v>4.7999999999999703E-2</v>
      </c>
      <c r="AC362" s="723">
        <v>0.243999999999999</v>
      </c>
      <c r="AD362" s="722">
        <v>4.5019999999999496E-3</v>
      </c>
      <c r="AE362" s="1036">
        <v>2.2490000000000001E-3</v>
      </c>
      <c r="AF362" s="1036">
        <v>1.61199999999998E-3</v>
      </c>
      <c r="AG362" s="723">
        <v>2.8811999999999598E-2</v>
      </c>
      <c r="AH362" s="736">
        <v>1828.5391422436701</v>
      </c>
      <c r="AI362" s="1035">
        <v>1186.0792431524601</v>
      </c>
      <c r="AJ362" s="737">
        <v>788.36060674147598</v>
      </c>
    </row>
    <row r="363" spans="1:36" ht="12.75" customHeight="1" x14ac:dyDescent="0.2">
      <c r="A363" s="1059" t="s">
        <v>994</v>
      </c>
      <c r="B363" s="1058" t="s">
        <v>190</v>
      </c>
      <c r="C363" s="1057" t="s">
        <v>1484</v>
      </c>
      <c r="D363" s="1056" t="s">
        <v>1721</v>
      </c>
      <c r="E363" s="1055" t="s">
        <v>152</v>
      </c>
      <c r="F363" s="738">
        <v>0</v>
      </c>
      <c r="G363" s="1037">
        <v>0</v>
      </c>
      <c r="H363" s="1037">
        <v>0</v>
      </c>
      <c r="I363" s="739">
        <v>0</v>
      </c>
      <c r="J363" s="738">
        <v>0</v>
      </c>
      <c r="K363" s="1037">
        <v>0</v>
      </c>
      <c r="L363" s="1037">
        <v>0</v>
      </c>
      <c r="M363" s="739">
        <v>0</v>
      </c>
      <c r="N363" s="738">
        <v>0</v>
      </c>
      <c r="O363" s="1037">
        <v>0</v>
      </c>
      <c r="P363" s="1037">
        <v>0</v>
      </c>
      <c r="Q363" s="739">
        <v>0</v>
      </c>
      <c r="R363" s="722">
        <v>0</v>
      </c>
      <c r="S363" s="1036">
        <v>0</v>
      </c>
      <c r="T363" s="1036">
        <v>0</v>
      </c>
      <c r="U363" s="723">
        <v>0</v>
      </c>
      <c r="V363" s="722">
        <v>0</v>
      </c>
      <c r="W363" s="1036">
        <v>0</v>
      </c>
      <c r="X363" s="1036">
        <v>0</v>
      </c>
      <c r="Y363" s="723">
        <v>0</v>
      </c>
      <c r="Z363" s="722">
        <v>0</v>
      </c>
      <c r="AA363" s="1036">
        <v>0</v>
      </c>
      <c r="AB363" s="1036">
        <v>0</v>
      </c>
      <c r="AC363" s="723">
        <v>0</v>
      </c>
      <c r="AD363" s="722">
        <v>0</v>
      </c>
      <c r="AE363" s="1036">
        <v>0</v>
      </c>
      <c r="AF363" s="1036">
        <v>0</v>
      </c>
      <c r="AG363" s="723">
        <v>0</v>
      </c>
      <c r="AH363" s="736">
        <v>0</v>
      </c>
      <c r="AI363" s="1035">
        <v>0</v>
      </c>
      <c r="AJ363" s="737">
        <v>0</v>
      </c>
    </row>
    <row r="364" spans="1:36" ht="12.75" customHeight="1" x14ac:dyDescent="0.2">
      <c r="A364" s="1059" t="s">
        <v>1642</v>
      </c>
      <c r="B364" s="1058" t="s">
        <v>190</v>
      </c>
      <c r="C364" s="1057" t="s">
        <v>1484</v>
      </c>
      <c r="D364" s="1056" t="s">
        <v>1722</v>
      </c>
      <c r="E364" s="1055" t="s">
        <v>152</v>
      </c>
      <c r="F364" s="738">
        <v>0</v>
      </c>
      <c r="G364" s="1037">
        <v>0</v>
      </c>
      <c r="H364" s="1037">
        <v>0</v>
      </c>
      <c r="I364" s="739">
        <v>0</v>
      </c>
      <c r="J364" s="738">
        <v>0</v>
      </c>
      <c r="K364" s="1037">
        <v>0</v>
      </c>
      <c r="L364" s="1037">
        <v>0</v>
      </c>
      <c r="M364" s="739">
        <v>0</v>
      </c>
      <c r="N364" s="738">
        <v>0</v>
      </c>
      <c r="O364" s="1037">
        <v>0</v>
      </c>
      <c r="P364" s="1037">
        <v>0</v>
      </c>
      <c r="Q364" s="739">
        <v>0</v>
      </c>
      <c r="R364" s="722">
        <v>0</v>
      </c>
      <c r="S364" s="1036">
        <v>0</v>
      </c>
      <c r="T364" s="1036">
        <v>0</v>
      </c>
      <c r="U364" s="723">
        <v>0</v>
      </c>
      <c r="V364" s="722">
        <v>0</v>
      </c>
      <c r="W364" s="1036">
        <v>0</v>
      </c>
      <c r="X364" s="1036">
        <v>0</v>
      </c>
      <c r="Y364" s="723">
        <v>0</v>
      </c>
      <c r="Z364" s="722">
        <v>0</v>
      </c>
      <c r="AA364" s="1036">
        <v>0</v>
      </c>
      <c r="AB364" s="1036">
        <v>0</v>
      </c>
      <c r="AC364" s="723">
        <v>0</v>
      </c>
      <c r="AD364" s="722">
        <v>0</v>
      </c>
      <c r="AE364" s="1036">
        <v>0</v>
      </c>
      <c r="AF364" s="1036">
        <v>0</v>
      </c>
      <c r="AG364" s="723">
        <v>0</v>
      </c>
      <c r="AH364" s="736">
        <v>0</v>
      </c>
      <c r="AI364" s="1035">
        <v>0</v>
      </c>
      <c r="AJ364" s="737">
        <v>0</v>
      </c>
    </row>
    <row r="365" spans="1:36" ht="12.75" customHeight="1" x14ac:dyDescent="0.2">
      <c r="A365" s="1059" t="s">
        <v>2124</v>
      </c>
      <c r="B365" s="1058" t="s">
        <v>190</v>
      </c>
      <c r="C365" s="1057" t="s">
        <v>896</v>
      </c>
      <c r="D365" s="1056" t="s">
        <v>1721</v>
      </c>
      <c r="E365" s="1055" t="s">
        <v>152</v>
      </c>
      <c r="F365" s="738">
        <v>0</v>
      </c>
      <c r="G365" s="1037">
        <v>0</v>
      </c>
      <c r="H365" s="1037">
        <v>0</v>
      </c>
      <c r="I365" s="739">
        <v>0</v>
      </c>
      <c r="J365" s="738">
        <v>0</v>
      </c>
      <c r="K365" s="1037">
        <v>0</v>
      </c>
      <c r="L365" s="1037">
        <v>0</v>
      </c>
      <c r="M365" s="739">
        <v>0</v>
      </c>
      <c r="N365" s="738">
        <v>0</v>
      </c>
      <c r="O365" s="1037">
        <v>0</v>
      </c>
      <c r="P365" s="1037">
        <v>0</v>
      </c>
      <c r="Q365" s="739">
        <v>0</v>
      </c>
      <c r="R365" s="722">
        <v>0</v>
      </c>
      <c r="S365" s="1036">
        <v>0</v>
      </c>
      <c r="T365" s="1036">
        <v>0</v>
      </c>
      <c r="U365" s="723">
        <v>0</v>
      </c>
      <c r="V365" s="722">
        <v>0</v>
      </c>
      <c r="W365" s="1036">
        <v>0</v>
      </c>
      <c r="X365" s="1036">
        <v>0</v>
      </c>
      <c r="Y365" s="723">
        <v>0</v>
      </c>
      <c r="Z365" s="722">
        <v>0</v>
      </c>
      <c r="AA365" s="1036">
        <v>0</v>
      </c>
      <c r="AB365" s="1036">
        <v>0</v>
      </c>
      <c r="AC365" s="723">
        <v>0</v>
      </c>
      <c r="AD365" s="722">
        <v>0</v>
      </c>
      <c r="AE365" s="1036">
        <v>0</v>
      </c>
      <c r="AF365" s="1036">
        <v>0</v>
      </c>
      <c r="AG365" s="723">
        <v>0</v>
      </c>
      <c r="AH365" s="736">
        <v>0</v>
      </c>
      <c r="AI365" s="1035">
        <v>0</v>
      </c>
      <c r="AJ365" s="737">
        <v>0</v>
      </c>
    </row>
    <row r="366" spans="1:36" ht="12.75" customHeight="1" x14ac:dyDescent="0.2">
      <c r="A366" s="1059" t="s">
        <v>879</v>
      </c>
      <c r="B366" s="1058" t="s">
        <v>190</v>
      </c>
      <c r="C366" s="1057" t="s">
        <v>14</v>
      </c>
      <c r="D366" s="1056" t="s">
        <v>711</v>
      </c>
      <c r="E366" s="1055" t="s">
        <v>1832</v>
      </c>
      <c r="F366" s="715">
        <v>2.2330000000000001</v>
      </c>
      <c r="G366" s="1039">
        <v>1.5952</v>
      </c>
      <c r="H366" s="1039">
        <v>1.4106430000000001</v>
      </c>
      <c r="I366" s="716">
        <v>2.2330000000000001</v>
      </c>
      <c r="J366" s="715">
        <v>2.5485000000000002</v>
      </c>
      <c r="K366" s="1039">
        <v>0.38883000000000001</v>
      </c>
      <c r="L366" s="1039">
        <v>0.37214599999999898</v>
      </c>
      <c r="M366" s="716">
        <v>2.5485000000000002</v>
      </c>
      <c r="N366" s="715">
        <v>6.3106999999999998</v>
      </c>
      <c r="O366" s="1039">
        <v>9.6709999999999994</v>
      </c>
      <c r="P366" s="1039">
        <v>13.844379</v>
      </c>
      <c r="Q366" s="716">
        <v>10.097099999999999</v>
      </c>
      <c r="R366" s="718">
        <v>9.7086999999999896E-2</v>
      </c>
      <c r="S366" s="1038">
        <v>9.9700999999999998E-2</v>
      </c>
      <c r="T366" s="1038">
        <v>0.100604</v>
      </c>
      <c r="U366" s="719">
        <v>0.18058199999999999</v>
      </c>
      <c r="V366" s="722">
        <v>3.0000000000000001E-3</v>
      </c>
      <c r="W366" s="1036">
        <v>3.0000000000000001E-3</v>
      </c>
      <c r="X366" s="1036">
        <v>3.0000000000000001E-3</v>
      </c>
      <c r="Y366" s="723">
        <v>2.9999999999999901E-3</v>
      </c>
      <c r="Z366" s="722">
        <v>0</v>
      </c>
      <c r="AA366" s="1036">
        <v>0</v>
      </c>
      <c r="AB366" s="1036">
        <v>0</v>
      </c>
      <c r="AC366" s="723">
        <v>0</v>
      </c>
      <c r="AD366" s="722">
        <v>1.9417E-2</v>
      </c>
      <c r="AE366" s="1036">
        <v>1.9939999999999999E-2</v>
      </c>
      <c r="AF366" s="1036">
        <v>2.0121E-2</v>
      </c>
      <c r="AG366" s="723">
        <v>1.9417E-2</v>
      </c>
      <c r="AH366" s="736">
        <v>1501.5722390000001</v>
      </c>
      <c r="AI366" s="1035">
        <v>1001.046418</v>
      </c>
      <c r="AJ366" s="737">
        <v>1107.7631699999999</v>
      </c>
    </row>
    <row r="367" spans="1:36" ht="12.75" customHeight="1" x14ac:dyDescent="0.2">
      <c r="A367" s="1343" t="s">
        <v>1602</v>
      </c>
      <c r="B367" s="1344" t="s">
        <v>189</v>
      </c>
      <c r="C367" s="1345" t="s">
        <v>8</v>
      </c>
      <c r="D367" s="1346" t="s">
        <v>1723</v>
      </c>
      <c r="E367" s="1040" t="s">
        <v>1827</v>
      </c>
      <c r="F367" s="715">
        <v>73.825999999999993</v>
      </c>
      <c r="G367" s="1039">
        <v>41.378999999999998</v>
      </c>
      <c r="H367" s="1039">
        <v>36.427</v>
      </c>
      <c r="I367" s="716">
        <v>73.825999999999993</v>
      </c>
      <c r="J367" s="715">
        <v>41.055999999999997</v>
      </c>
      <c r="K367" s="1039">
        <v>4.7778</v>
      </c>
      <c r="L367" s="1039">
        <v>4.8782399999999999</v>
      </c>
      <c r="M367" s="716">
        <v>41.055999999999997</v>
      </c>
      <c r="N367" s="715">
        <v>6.3414999999999999</v>
      </c>
      <c r="O367" s="1039">
        <v>9.6758000000000006</v>
      </c>
      <c r="P367" s="1039">
        <v>13.840999999999999</v>
      </c>
      <c r="Q367" s="716">
        <v>10.1464</v>
      </c>
      <c r="R367" s="718">
        <v>0.38834999999999897</v>
      </c>
      <c r="S367" s="1038">
        <v>0.39879999999999999</v>
      </c>
      <c r="T367" s="1038">
        <v>0.403976</v>
      </c>
      <c r="U367" s="719">
        <v>0.72233099999999995</v>
      </c>
      <c r="V367" s="722">
        <v>2E-3</v>
      </c>
      <c r="W367" s="1036">
        <v>2E-3</v>
      </c>
      <c r="X367" s="1036">
        <v>2E-3</v>
      </c>
      <c r="Y367" s="723">
        <v>2E-3</v>
      </c>
      <c r="Z367" s="722">
        <v>0</v>
      </c>
      <c r="AA367" s="1036">
        <v>0</v>
      </c>
      <c r="AB367" s="1036">
        <v>0</v>
      </c>
      <c r="AC367" s="723">
        <v>0</v>
      </c>
      <c r="AD367" s="722">
        <v>7.7670000000000003E-2</v>
      </c>
      <c r="AE367" s="1036">
        <v>7.9759999999999998E-2</v>
      </c>
      <c r="AF367" s="1036">
        <v>8.0754999999999993E-2</v>
      </c>
      <c r="AG367" s="723">
        <v>7.7670000000000003E-2</v>
      </c>
      <c r="AH367" s="736">
        <v>538.60803347007004</v>
      </c>
      <c r="AI367" s="1035">
        <v>342.19792566737601</v>
      </c>
      <c r="AJ367" s="737">
        <v>388.55648763023203</v>
      </c>
    </row>
    <row r="368" spans="1:36" ht="12.75" customHeight="1" x14ac:dyDescent="0.2">
      <c r="A368" s="1343" t="s">
        <v>1604</v>
      </c>
      <c r="B368" s="1344" t="s">
        <v>189</v>
      </c>
      <c r="C368" s="1345" t="s">
        <v>15</v>
      </c>
      <c r="D368" s="1346" t="s">
        <v>1724</v>
      </c>
      <c r="E368" s="1040" t="s">
        <v>1827</v>
      </c>
      <c r="F368" s="715">
        <v>0.55332700000000001</v>
      </c>
      <c r="G368" s="1039">
        <v>0.31433899999999898</v>
      </c>
      <c r="H368" s="1039">
        <v>0.32547199999999898</v>
      </c>
      <c r="I368" s="716">
        <v>6.2157600000000004</v>
      </c>
      <c r="J368" s="715">
        <v>7.5672000000000003E-2</v>
      </c>
      <c r="K368" s="1039">
        <v>4.2837999999999897E-2</v>
      </c>
      <c r="L368" s="1039">
        <v>5.5589999999999902E-3</v>
      </c>
      <c r="M368" s="716">
        <v>0.48430000000000001</v>
      </c>
      <c r="N368" s="715">
        <v>1.3352200000000001</v>
      </c>
      <c r="O368" s="1039">
        <v>0.53628500000000001</v>
      </c>
      <c r="P368" s="1039">
        <v>0.202099999999999</v>
      </c>
      <c r="Q368" s="716">
        <v>1.7274499999999999</v>
      </c>
      <c r="R368" s="718">
        <v>6.0460000000000002E-3</v>
      </c>
      <c r="S368" s="1038">
        <v>4.1939999999999903E-3</v>
      </c>
      <c r="T368" s="1038">
        <v>3.72499999999999E-3</v>
      </c>
      <c r="U368" s="719">
        <v>3.8691999999999997E-2</v>
      </c>
      <c r="V368" s="722">
        <v>0.1</v>
      </c>
      <c r="W368" s="1036">
        <v>9.9999999999999895E-2</v>
      </c>
      <c r="X368" s="1036">
        <v>9.9999999999999895E-2</v>
      </c>
      <c r="Y368" s="723">
        <v>0.4</v>
      </c>
      <c r="Z368" s="722">
        <v>0</v>
      </c>
      <c r="AA368" s="1036">
        <v>0</v>
      </c>
      <c r="AB368" s="1036">
        <v>0</v>
      </c>
      <c r="AC368" s="723">
        <v>0</v>
      </c>
      <c r="AD368" s="722">
        <v>1.946E-3</v>
      </c>
      <c r="AE368" s="1036">
        <v>1.0560000000000001E-3</v>
      </c>
      <c r="AF368" s="1036">
        <v>7.8599999999999905E-4</v>
      </c>
      <c r="AG368" s="723">
        <v>1.2456E-2</v>
      </c>
      <c r="AH368" s="736">
        <v>302.44006498246802</v>
      </c>
      <c r="AI368" s="1035">
        <v>226.05022018180901</v>
      </c>
      <c r="AJ368" s="737">
        <v>202.565949044506</v>
      </c>
    </row>
    <row r="369" spans="1:36" ht="12.75" customHeight="1" x14ac:dyDescent="0.2">
      <c r="A369" s="1343" t="s">
        <v>1606</v>
      </c>
      <c r="B369" s="1344" t="s">
        <v>189</v>
      </c>
      <c r="C369" s="1345" t="s">
        <v>15</v>
      </c>
      <c r="D369" s="1346" t="s">
        <v>1725</v>
      </c>
      <c r="E369" s="1040" t="s">
        <v>1834</v>
      </c>
      <c r="F369" s="715">
        <v>1.11198</v>
      </c>
      <c r="G369" s="1039">
        <v>0.63539999999999996</v>
      </c>
      <c r="H369" s="1039">
        <v>0.64395000000000002</v>
      </c>
      <c r="I369" s="716">
        <v>12.602600000000001</v>
      </c>
      <c r="J369" s="715">
        <v>0.13520599999999999</v>
      </c>
      <c r="K369" s="1039">
        <v>7.8488000000000002E-2</v>
      </c>
      <c r="L369" s="1039">
        <v>9.9019999999999993E-3</v>
      </c>
      <c r="M369" s="716">
        <v>0.86531999999999998</v>
      </c>
      <c r="N369" s="715">
        <v>3.7895500000000002</v>
      </c>
      <c r="O369" s="1039">
        <v>0.86565099999999995</v>
      </c>
      <c r="P369" s="1039">
        <v>0.400565</v>
      </c>
      <c r="Q369" s="716">
        <v>3.5209000000000001</v>
      </c>
      <c r="R369" s="718">
        <v>1.2586999999999999E-2</v>
      </c>
      <c r="S369" s="1038">
        <v>8.5620000000000002E-3</v>
      </c>
      <c r="T369" s="1038">
        <v>7.3990000000000002E-3</v>
      </c>
      <c r="U369" s="719">
        <v>8.0560000000000007E-2</v>
      </c>
      <c r="V369" s="722">
        <v>0.1</v>
      </c>
      <c r="W369" s="1036">
        <v>0.1</v>
      </c>
      <c r="X369" s="1036">
        <v>0.1</v>
      </c>
      <c r="Y369" s="723">
        <v>0.4</v>
      </c>
      <c r="Z369" s="722">
        <v>0</v>
      </c>
      <c r="AA369" s="1036">
        <v>0</v>
      </c>
      <c r="AB369" s="1036">
        <v>0</v>
      </c>
      <c r="AC369" s="723">
        <v>0</v>
      </c>
      <c r="AD369" s="722">
        <v>3.5140000000000002E-3</v>
      </c>
      <c r="AE369" s="1036">
        <v>1.817E-3</v>
      </c>
      <c r="AF369" s="1036">
        <v>1.374E-3</v>
      </c>
      <c r="AG369" s="723">
        <v>2.2488000000000001E-2</v>
      </c>
      <c r="AH369" s="736">
        <v>709.80886118681497</v>
      </c>
      <c r="AI369" s="1035">
        <v>514.31474246935602</v>
      </c>
      <c r="AJ369" s="737">
        <v>422.53536630416897</v>
      </c>
    </row>
    <row r="370" spans="1:36" ht="12.75" customHeight="1" x14ac:dyDescent="0.2">
      <c r="A370" s="1343" t="s">
        <v>1607</v>
      </c>
      <c r="B370" s="1344" t="s">
        <v>189</v>
      </c>
      <c r="C370" s="1345" t="s">
        <v>36</v>
      </c>
      <c r="D370" s="1346" t="s">
        <v>1726</v>
      </c>
      <c r="E370" s="1040" t="s">
        <v>1834</v>
      </c>
      <c r="F370" s="715">
        <v>2.5681400000000001</v>
      </c>
      <c r="G370" s="1039">
        <v>1.2556799999999899</v>
      </c>
      <c r="H370" s="1039">
        <v>0.68103599999999997</v>
      </c>
      <c r="I370" s="716">
        <v>12.3270999999999</v>
      </c>
      <c r="J370" s="715">
        <v>1.7468999999999901E-2</v>
      </c>
      <c r="K370" s="1039">
        <v>1.27409999999999E-2</v>
      </c>
      <c r="L370" s="1039">
        <v>9.1579999999999995E-3</v>
      </c>
      <c r="M370" s="716">
        <v>8.3852999999999997E-2</v>
      </c>
      <c r="N370" s="715">
        <v>4.63706</v>
      </c>
      <c r="O370" s="1039">
        <v>2.7720199999999902</v>
      </c>
      <c r="P370" s="1039">
        <v>1.7375499999999999</v>
      </c>
      <c r="Q370" s="716">
        <v>22.257899999999999</v>
      </c>
      <c r="R370" s="718">
        <v>9.8790000000000006E-3</v>
      </c>
      <c r="S370" s="1038">
        <v>6.56399999999999E-3</v>
      </c>
      <c r="T370" s="1038">
        <v>5.5529999999999998E-3</v>
      </c>
      <c r="U370" s="719">
        <v>4.7418000000000002E-2</v>
      </c>
      <c r="V370" s="722">
        <v>1.7999999999999999E-2</v>
      </c>
      <c r="W370" s="1036">
        <v>1.7999999999999999E-2</v>
      </c>
      <c r="X370" s="1036">
        <v>1.7999999999999999E-2</v>
      </c>
      <c r="Y370" s="723">
        <v>5.3999999999999999E-2</v>
      </c>
      <c r="Z370" s="722">
        <v>0.03</v>
      </c>
      <c r="AA370" s="1036">
        <v>3.9999999999999897E-2</v>
      </c>
      <c r="AB370" s="1036">
        <v>3.4000000000000002E-2</v>
      </c>
      <c r="AC370" s="723">
        <v>0.09</v>
      </c>
      <c r="AD370" s="722">
        <v>4.8009999999999997E-3</v>
      </c>
      <c r="AE370" s="1036">
        <v>2.6310000000000001E-3</v>
      </c>
      <c r="AF370" s="1036">
        <v>1.802E-3</v>
      </c>
      <c r="AG370" s="723">
        <v>2.3046000000000001E-2</v>
      </c>
      <c r="AH370" s="736">
        <v>407.647080566809</v>
      </c>
      <c r="AI370" s="1035">
        <v>268.09599467920998</v>
      </c>
      <c r="AJ370" s="737">
        <v>228.08606702650499</v>
      </c>
    </row>
    <row r="371" spans="1:36" ht="12.75" customHeight="1" x14ac:dyDescent="0.2">
      <c r="A371" s="1343" t="s">
        <v>1609</v>
      </c>
      <c r="B371" s="1344" t="s">
        <v>189</v>
      </c>
      <c r="C371" s="1345" t="s">
        <v>36</v>
      </c>
      <c r="D371" s="1346" t="s">
        <v>1727</v>
      </c>
      <c r="E371" s="1040" t="s">
        <v>1833</v>
      </c>
      <c r="F371" s="715">
        <v>3.47385999999999</v>
      </c>
      <c r="G371" s="1039">
        <v>1.7956300000000001</v>
      </c>
      <c r="H371" s="1039">
        <v>1.55704</v>
      </c>
      <c r="I371" s="716">
        <v>26.823799999999999</v>
      </c>
      <c r="J371" s="715">
        <v>3.3658999999999897E-2</v>
      </c>
      <c r="K371" s="1039">
        <v>2.3866999999999999E-2</v>
      </c>
      <c r="L371" s="1039">
        <v>1.6541999999999901E-2</v>
      </c>
      <c r="M371" s="716">
        <v>0.16156200000000001</v>
      </c>
      <c r="N371" s="715">
        <v>6.9193799999999896</v>
      </c>
      <c r="O371" s="1039">
        <v>4.8479200000000002</v>
      </c>
      <c r="P371" s="1039">
        <v>3.8556599999999901</v>
      </c>
      <c r="Q371" s="716">
        <v>41.953499999999998</v>
      </c>
      <c r="R371" s="718">
        <v>1.9823999999999901E-2</v>
      </c>
      <c r="S371" s="1038">
        <v>1.3258000000000001E-2</v>
      </c>
      <c r="T371" s="1038">
        <v>1.1214E-2</v>
      </c>
      <c r="U371" s="719">
        <v>9.5153999999999905E-2</v>
      </c>
      <c r="V371" s="722">
        <v>1.7999999999999901E-2</v>
      </c>
      <c r="W371" s="1036">
        <v>1.7999999999999999E-2</v>
      </c>
      <c r="X371" s="1036">
        <v>1.7999999999999999E-2</v>
      </c>
      <c r="Y371" s="723">
        <v>5.3999999999999999E-2</v>
      </c>
      <c r="Z371" s="722">
        <v>2.9999999999999898E-2</v>
      </c>
      <c r="AA371" s="1036">
        <v>0.04</v>
      </c>
      <c r="AB371" s="1036">
        <v>3.3999999999999898E-2</v>
      </c>
      <c r="AC371" s="723">
        <v>8.99999999999999E-2</v>
      </c>
      <c r="AD371" s="722">
        <v>9.5299999999999899E-3</v>
      </c>
      <c r="AE371" s="1036">
        <v>5.1850000000000004E-3</v>
      </c>
      <c r="AF371" s="1036">
        <v>3.5879999999999901E-3</v>
      </c>
      <c r="AG371" s="723">
        <v>4.5744E-2</v>
      </c>
      <c r="AH371" s="736">
        <v>766.79602891978595</v>
      </c>
      <c r="AI371" s="1035">
        <v>515.16838632506801</v>
      </c>
      <c r="AJ371" s="737">
        <v>431.01204222636602</v>
      </c>
    </row>
    <row r="372" spans="1:36" ht="12.75" customHeight="1" x14ac:dyDescent="0.2">
      <c r="A372" s="1343" t="s">
        <v>1610</v>
      </c>
      <c r="B372" s="1344" t="s">
        <v>189</v>
      </c>
      <c r="C372" s="1345" t="s">
        <v>36</v>
      </c>
      <c r="D372" s="1346" t="s">
        <v>1728</v>
      </c>
      <c r="E372" s="1040" t="s">
        <v>1833</v>
      </c>
      <c r="F372" s="715">
        <v>1.1761200000000001</v>
      </c>
      <c r="G372" s="1039">
        <v>0.57235100000000005</v>
      </c>
      <c r="H372" s="1039">
        <v>0.45551899999999901</v>
      </c>
      <c r="I372" s="716">
        <v>11.584399999999899</v>
      </c>
      <c r="J372" s="715">
        <v>0.250608</v>
      </c>
      <c r="K372" s="1039">
        <v>0.119168999999999</v>
      </c>
      <c r="L372" s="1039">
        <v>6.8496000000000001E-2</v>
      </c>
      <c r="M372" s="716">
        <v>1.20292</v>
      </c>
      <c r="N372" s="715">
        <v>2.4946000000000002</v>
      </c>
      <c r="O372" s="1039">
        <v>1.2775799999999899</v>
      </c>
      <c r="P372" s="1039">
        <v>1.21986999999999</v>
      </c>
      <c r="Q372" s="716">
        <v>21.1249</v>
      </c>
      <c r="R372" s="718">
        <v>1.1036999999999899E-2</v>
      </c>
      <c r="S372" s="1038">
        <v>6.78599999999999E-3</v>
      </c>
      <c r="T372" s="1038">
        <v>5.4289999999999998E-3</v>
      </c>
      <c r="U372" s="719">
        <v>5.2976999999999899E-2</v>
      </c>
      <c r="V372" s="722">
        <v>3.0000000000000001E-3</v>
      </c>
      <c r="W372" s="1036">
        <v>2.9999999999999901E-3</v>
      </c>
      <c r="X372" s="1036">
        <v>3.0000000000000001E-3</v>
      </c>
      <c r="Y372" s="723">
        <v>8.9999999999999906E-3</v>
      </c>
      <c r="Z372" s="722">
        <v>2.9999999999999898E-2</v>
      </c>
      <c r="AA372" s="1036">
        <v>3.9999999999999897E-2</v>
      </c>
      <c r="AB372" s="1036">
        <v>3.4000000000000002E-2</v>
      </c>
      <c r="AC372" s="723">
        <v>8.99999999999999E-2</v>
      </c>
      <c r="AD372" s="722">
        <v>5.6670000000000002E-3</v>
      </c>
      <c r="AE372" s="1036">
        <v>2.8479999999999998E-3</v>
      </c>
      <c r="AF372" s="1036">
        <v>1.7730000000000001E-3</v>
      </c>
      <c r="AG372" s="723">
        <v>2.7200999999999899E-2</v>
      </c>
      <c r="AH372" s="736">
        <v>516.50853173760402</v>
      </c>
      <c r="AI372" s="1035">
        <v>313.41051768641103</v>
      </c>
      <c r="AJ372" s="737">
        <v>254.934904733634</v>
      </c>
    </row>
    <row r="373" spans="1:36" ht="12.75" customHeight="1" x14ac:dyDescent="0.2">
      <c r="A373" s="1343" t="s">
        <v>1611</v>
      </c>
      <c r="B373" s="1344" t="s">
        <v>189</v>
      </c>
      <c r="C373" s="1345" t="s">
        <v>36</v>
      </c>
      <c r="D373" s="1346" t="s">
        <v>1729</v>
      </c>
      <c r="E373" s="1040" t="s">
        <v>1833</v>
      </c>
      <c r="F373" s="715">
        <v>2.23522</v>
      </c>
      <c r="G373" s="1039">
        <v>1.0998699999999899</v>
      </c>
      <c r="H373" s="1039">
        <v>0.89313699999999996</v>
      </c>
      <c r="I373" s="716">
        <v>21.659099999999899</v>
      </c>
      <c r="J373" s="715">
        <v>0.47214499999999998</v>
      </c>
      <c r="K373" s="1039">
        <v>0.22465099999999999</v>
      </c>
      <c r="L373" s="1039">
        <v>0.13043199999999999</v>
      </c>
      <c r="M373" s="716">
        <v>2.26629999999999</v>
      </c>
      <c r="N373" s="715">
        <v>4.8314099999999902</v>
      </c>
      <c r="O373" s="1039">
        <v>2.5176699999999999</v>
      </c>
      <c r="P373" s="1039">
        <v>2.4716999999999998</v>
      </c>
      <c r="Q373" s="716">
        <v>39.2592</v>
      </c>
      <c r="R373" s="718">
        <v>2.1919999999999999E-2</v>
      </c>
      <c r="S373" s="1038">
        <v>1.38619999999999E-2</v>
      </c>
      <c r="T373" s="1038">
        <v>1.1006999999999999E-2</v>
      </c>
      <c r="U373" s="719">
        <v>0.105216</v>
      </c>
      <c r="V373" s="722">
        <v>2.9999999999999901E-3</v>
      </c>
      <c r="W373" s="1036">
        <v>3.0000000000000001E-3</v>
      </c>
      <c r="X373" s="1036">
        <v>3.0000000000000001E-3</v>
      </c>
      <c r="Y373" s="723">
        <v>8.9999999999999993E-3</v>
      </c>
      <c r="Z373" s="722">
        <v>2.9999999999999898E-2</v>
      </c>
      <c r="AA373" s="1036">
        <v>0.04</v>
      </c>
      <c r="AB373" s="1036">
        <v>3.4000000000000002E-2</v>
      </c>
      <c r="AC373" s="723">
        <v>8.99999999999999E-2</v>
      </c>
      <c r="AD373" s="722">
        <v>1.0786999999999901E-2</v>
      </c>
      <c r="AE373" s="1036">
        <v>5.5209999999999999E-3</v>
      </c>
      <c r="AF373" s="1036">
        <v>3.532E-3</v>
      </c>
      <c r="AG373" s="723">
        <v>5.178E-2</v>
      </c>
      <c r="AH373" s="736">
        <v>948.04420911774798</v>
      </c>
      <c r="AI373" s="1035">
        <v>580.29209351771703</v>
      </c>
      <c r="AJ373" s="737">
        <v>466.22993891786001</v>
      </c>
    </row>
    <row r="374" spans="1:36" ht="12.75" customHeight="1" x14ac:dyDescent="0.2">
      <c r="A374" s="1343" t="s">
        <v>1612</v>
      </c>
      <c r="B374" s="1344" t="s">
        <v>189</v>
      </c>
      <c r="C374" s="1345" t="s">
        <v>36</v>
      </c>
      <c r="D374" s="1346" t="s">
        <v>1730</v>
      </c>
      <c r="E374" s="1040" t="s">
        <v>1833</v>
      </c>
      <c r="F374" s="715">
        <v>1.8135399999999999</v>
      </c>
      <c r="G374" s="1039">
        <v>0.87313999999999903</v>
      </c>
      <c r="H374" s="1039">
        <v>0.460699999999999</v>
      </c>
      <c r="I374" s="716">
        <v>8.7050099999999908</v>
      </c>
      <c r="J374" s="715">
        <v>4.8180000000000001E-2</v>
      </c>
      <c r="K374" s="1039">
        <v>2.6367999999999898E-2</v>
      </c>
      <c r="L374" s="1039">
        <v>1.7350999999999901E-2</v>
      </c>
      <c r="M374" s="716">
        <v>0.231263999999999</v>
      </c>
      <c r="N374" s="715">
        <v>4.6475900000000001</v>
      </c>
      <c r="O374" s="1039">
        <v>2.68170999999999</v>
      </c>
      <c r="P374" s="1039">
        <v>1.8203099999999901</v>
      </c>
      <c r="Q374" s="716">
        <v>22.308399999999999</v>
      </c>
      <c r="R374" s="718">
        <v>8.7279999999999996E-3</v>
      </c>
      <c r="S374" s="1038">
        <v>5.7389999999999898E-3</v>
      </c>
      <c r="T374" s="1038">
        <v>4.8229999999999896E-3</v>
      </c>
      <c r="U374" s="719">
        <v>4.1895000000000002E-2</v>
      </c>
      <c r="V374" s="722">
        <v>1.7999999999999999E-2</v>
      </c>
      <c r="W374" s="1036">
        <v>1.7999999999999901E-2</v>
      </c>
      <c r="X374" s="1036">
        <v>1.7999999999999901E-2</v>
      </c>
      <c r="Y374" s="723">
        <v>5.3999999999999902E-2</v>
      </c>
      <c r="Z374" s="722">
        <v>2.9999999999999898E-2</v>
      </c>
      <c r="AA374" s="1036">
        <v>3.9999999999999897E-2</v>
      </c>
      <c r="AB374" s="1036">
        <v>3.3999999999999898E-2</v>
      </c>
      <c r="AC374" s="723">
        <v>0.09</v>
      </c>
      <c r="AD374" s="722">
        <v>4.7999999999999996E-3</v>
      </c>
      <c r="AE374" s="1036">
        <v>2.56799999999999E-3</v>
      </c>
      <c r="AF374" s="1036">
        <v>1.6049999999999899E-3</v>
      </c>
      <c r="AG374" s="723">
        <v>2.3040000000000001E-2</v>
      </c>
      <c r="AH374" s="736">
        <v>364.61649428893799</v>
      </c>
      <c r="AI374" s="1035">
        <v>245.63772546007701</v>
      </c>
      <c r="AJ374" s="737">
        <v>216.572062169362</v>
      </c>
    </row>
    <row r="375" spans="1:36" ht="12.75" customHeight="1" x14ac:dyDescent="0.2">
      <c r="A375" s="1343" t="s">
        <v>1613</v>
      </c>
      <c r="B375" s="1344" t="s">
        <v>189</v>
      </c>
      <c r="C375" s="1345" t="s">
        <v>36</v>
      </c>
      <c r="D375" s="1346" t="s">
        <v>1731</v>
      </c>
      <c r="E375" s="1040" t="s">
        <v>1832</v>
      </c>
      <c r="F375" s="715">
        <v>2.5365500000000001</v>
      </c>
      <c r="G375" s="1039">
        <v>1.3444699999999901</v>
      </c>
      <c r="H375" s="1039">
        <v>1.14194</v>
      </c>
      <c r="I375" s="716">
        <v>20.128699999999899</v>
      </c>
      <c r="J375" s="715">
        <v>9.2254000000000003E-2</v>
      </c>
      <c r="K375" s="1039">
        <v>5.0458000000000003E-2</v>
      </c>
      <c r="L375" s="1039">
        <v>3.3306999999999899E-2</v>
      </c>
      <c r="M375" s="716">
        <v>0.44281799999999999</v>
      </c>
      <c r="N375" s="715">
        <v>5.9059599999999897</v>
      </c>
      <c r="O375" s="1039">
        <v>3.7791199999999998</v>
      </c>
      <c r="P375" s="1039">
        <v>3.22067999999999</v>
      </c>
      <c r="Q375" s="716">
        <v>38.436599999999999</v>
      </c>
      <c r="R375" s="718">
        <v>1.7842E-2</v>
      </c>
      <c r="S375" s="1038">
        <v>1.1665E-2</v>
      </c>
      <c r="T375" s="1038">
        <v>9.5669999999999904E-3</v>
      </c>
      <c r="U375" s="719">
        <v>8.5640999999999898E-2</v>
      </c>
      <c r="V375" s="722">
        <v>1.7999999999999999E-2</v>
      </c>
      <c r="W375" s="1036">
        <v>1.7999999999999901E-2</v>
      </c>
      <c r="X375" s="1036">
        <v>1.7999999999999999E-2</v>
      </c>
      <c r="Y375" s="723">
        <v>5.3999999999999999E-2</v>
      </c>
      <c r="Z375" s="722">
        <v>0.03</v>
      </c>
      <c r="AA375" s="1036">
        <v>3.9999999999999897E-2</v>
      </c>
      <c r="AB375" s="1036">
        <v>3.3999999999999898E-2</v>
      </c>
      <c r="AC375" s="723">
        <v>0.09</v>
      </c>
      <c r="AD375" s="722">
        <v>9.0860000000000003E-3</v>
      </c>
      <c r="AE375" s="1036">
        <v>4.9199999999999999E-3</v>
      </c>
      <c r="AF375" s="1036">
        <v>3.1379999999999902E-3</v>
      </c>
      <c r="AG375" s="723">
        <v>4.3613999999999903E-2</v>
      </c>
      <c r="AH375" s="736">
        <v>759.82166148075999</v>
      </c>
      <c r="AI375" s="1035">
        <v>491.19041489075698</v>
      </c>
      <c r="AJ375" s="737">
        <v>411.26725255920701</v>
      </c>
    </row>
    <row r="376" spans="1:36" ht="12.75" customHeight="1" x14ac:dyDescent="0.2">
      <c r="A376" s="1343" t="s">
        <v>1614</v>
      </c>
      <c r="B376" s="1344" t="s">
        <v>189</v>
      </c>
      <c r="C376" s="1345" t="s">
        <v>36</v>
      </c>
      <c r="D376" s="1346" t="s">
        <v>1732</v>
      </c>
      <c r="E376" s="1040" t="s">
        <v>1832</v>
      </c>
      <c r="F376" s="715">
        <v>3.7839499999999902</v>
      </c>
      <c r="G376" s="1039">
        <v>1.8695600000000001</v>
      </c>
      <c r="H376" s="1039">
        <v>1.5213299999999901</v>
      </c>
      <c r="I376" s="716">
        <v>3.7839499999999999</v>
      </c>
      <c r="J376" s="715">
        <v>3.5523500000000001</v>
      </c>
      <c r="K376" s="1039">
        <v>0.87251999999999896</v>
      </c>
      <c r="L376" s="1039">
        <v>0.73945099999999997</v>
      </c>
      <c r="M376" s="716">
        <v>3.5523500000000001</v>
      </c>
      <c r="N376" s="715">
        <v>7.7195400000000003</v>
      </c>
      <c r="O376" s="1039">
        <v>6.3829299999999902</v>
      </c>
      <c r="P376" s="1039">
        <v>7.00063999999999</v>
      </c>
      <c r="Q376" s="716">
        <v>12.3513</v>
      </c>
      <c r="R376" s="718">
        <v>0.53954999999999997</v>
      </c>
      <c r="S376" s="1038">
        <v>0.327344999999999</v>
      </c>
      <c r="T376" s="1038">
        <v>0.27106200000000003</v>
      </c>
      <c r="U376" s="719">
        <v>0.971189999999999</v>
      </c>
      <c r="V376" s="722">
        <v>3.0000000000000001E-3</v>
      </c>
      <c r="W376" s="1036">
        <v>3.0000000000000001E-3</v>
      </c>
      <c r="X376" s="1036">
        <v>2.9999999999999901E-3</v>
      </c>
      <c r="Y376" s="723">
        <v>3.0000000000000001E-3</v>
      </c>
      <c r="Z376" s="722">
        <v>0</v>
      </c>
      <c r="AA376" s="1036">
        <v>0</v>
      </c>
      <c r="AB376" s="1036">
        <v>0</v>
      </c>
      <c r="AC376" s="723">
        <v>0</v>
      </c>
      <c r="AD376" s="722">
        <v>0.26977499999999999</v>
      </c>
      <c r="AE376" s="1036">
        <v>0.16367300000000001</v>
      </c>
      <c r="AF376" s="1036">
        <v>0.13478100000000001</v>
      </c>
      <c r="AG376" s="723">
        <v>0.26977499999999999</v>
      </c>
      <c r="AH376" s="736">
        <v>362.39639264054199</v>
      </c>
      <c r="AI376" s="1035">
        <v>254.40238787233901</v>
      </c>
      <c r="AJ376" s="737">
        <v>262.96356693068799</v>
      </c>
    </row>
    <row r="377" spans="1:36" ht="12.75" customHeight="1" x14ac:dyDescent="0.2">
      <c r="A377" s="1343" t="s">
        <v>1615</v>
      </c>
      <c r="B377" s="1344" t="s">
        <v>189</v>
      </c>
      <c r="C377" s="1345" t="s">
        <v>36</v>
      </c>
      <c r="D377" s="1346" t="s">
        <v>1733</v>
      </c>
      <c r="E377" s="1040" t="s">
        <v>1831</v>
      </c>
      <c r="F377" s="715">
        <v>5.5039999999999898</v>
      </c>
      <c r="G377" s="1039">
        <v>3.2595200000000002</v>
      </c>
      <c r="H377" s="1039">
        <v>2.57567999999999</v>
      </c>
      <c r="I377" s="716">
        <v>5.5039999999999898</v>
      </c>
      <c r="J377" s="715">
        <v>4.1244499999999897</v>
      </c>
      <c r="K377" s="1039">
        <v>0.831089999999999</v>
      </c>
      <c r="L377" s="1039">
        <v>0.73532999999999904</v>
      </c>
      <c r="M377" s="716">
        <v>4.1244500000000004</v>
      </c>
      <c r="N377" s="715">
        <v>14.1275999999999</v>
      </c>
      <c r="O377" s="1039">
        <v>10.019299999999999</v>
      </c>
      <c r="P377" s="1039">
        <v>9.4476199999999899</v>
      </c>
      <c r="Q377" s="716">
        <v>22.604199999999999</v>
      </c>
      <c r="R377" s="718">
        <v>0.97899999999999898</v>
      </c>
      <c r="S377" s="1038">
        <v>0.55481000000000003</v>
      </c>
      <c r="T377" s="1038">
        <v>0.43931599999999899</v>
      </c>
      <c r="U377" s="719">
        <v>1.7622</v>
      </c>
      <c r="V377" s="722">
        <v>3.0000000000000001E-3</v>
      </c>
      <c r="W377" s="1036">
        <v>3.0000000000000001E-3</v>
      </c>
      <c r="X377" s="1036">
        <v>3.0000000000000001E-3</v>
      </c>
      <c r="Y377" s="723">
        <v>3.0000000000000001E-3</v>
      </c>
      <c r="Z377" s="722">
        <v>0</v>
      </c>
      <c r="AA377" s="1036">
        <v>0</v>
      </c>
      <c r="AB377" s="1036">
        <v>0</v>
      </c>
      <c r="AC377" s="723">
        <v>0</v>
      </c>
      <c r="AD377" s="722">
        <v>0.48949999999999899</v>
      </c>
      <c r="AE377" s="1036">
        <v>0.27740500000000001</v>
      </c>
      <c r="AF377" s="1036">
        <v>0.21837500000000001</v>
      </c>
      <c r="AG377" s="723">
        <v>0.48949999999999999</v>
      </c>
      <c r="AH377" s="736">
        <v>656.66818854052201</v>
      </c>
      <c r="AI377" s="1035">
        <v>453.96652455467699</v>
      </c>
      <c r="AJ377" s="737">
        <v>409.57299273291801</v>
      </c>
    </row>
    <row r="378" spans="1:36" ht="12.75" customHeight="1" x14ac:dyDescent="0.2">
      <c r="A378" s="1343" t="s">
        <v>1616</v>
      </c>
      <c r="B378" s="1344" t="s">
        <v>189</v>
      </c>
      <c r="C378" s="1345" t="s">
        <v>36</v>
      </c>
      <c r="D378" s="1346" t="s">
        <v>1734</v>
      </c>
      <c r="E378" s="1040" t="s">
        <v>1831</v>
      </c>
      <c r="F378" s="715">
        <v>1.1929000000000001</v>
      </c>
      <c r="G378" s="1039">
        <v>0.79361000000000004</v>
      </c>
      <c r="H378" s="1039">
        <v>0.61216099999999896</v>
      </c>
      <c r="I378" s="716">
        <v>1.1929000000000001</v>
      </c>
      <c r="J378" s="715">
        <v>0.51854999999999996</v>
      </c>
      <c r="K378" s="1039">
        <v>0.28588000000000002</v>
      </c>
      <c r="L378" s="1039">
        <v>0.22564100000000001</v>
      </c>
      <c r="M378" s="716">
        <v>0.51854999999999996</v>
      </c>
      <c r="N378" s="715">
        <v>5.0375899999999998</v>
      </c>
      <c r="O378" s="1039">
        <v>4.21455</v>
      </c>
      <c r="P378" s="1039">
        <v>4.49716</v>
      </c>
      <c r="Q378" s="716">
        <v>8.0601400000000005</v>
      </c>
      <c r="R378" s="718">
        <v>0.26490999999999998</v>
      </c>
      <c r="S378" s="1038">
        <v>0.1588</v>
      </c>
      <c r="T378" s="1038">
        <v>0.13298699999999999</v>
      </c>
      <c r="U378" s="719">
        <v>0.47683799999999998</v>
      </c>
      <c r="V378" s="722">
        <v>3.0000000000000001E-3</v>
      </c>
      <c r="W378" s="1036">
        <v>3.0000000000000001E-3</v>
      </c>
      <c r="X378" s="1036">
        <v>3.0000000000000001E-3</v>
      </c>
      <c r="Y378" s="723">
        <v>3.0000000000000001E-3</v>
      </c>
      <c r="Z378" s="722">
        <v>6.0000000000000001E-3</v>
      </c>
      <c r="AA378" s="1036">
        <v>5.0000000000000001E-3</v>
      </c>
      <c r="AB378" s="1036">
        <v>3.0000000000000001E-3</v>
      </c>
      <c r="AC378" s="723">
        <v>6.0000000000000001E-3</v>
      </c>
      <c r="AD378" s="722">
        <v>0.17219200000000001</v>
      </c>
      <c r="AE378" s="1036">
        <v>0.10322000000000001</v>
      </c>
      <c r="AF378" s="1036">
        <v>8.59069999999999E-2</v>
      </c>
      <c r="AG378" s="723">
        <v>0.17219200000000001</v>
      </c>
      <c r="AH378" s="736">
        <v>404.15393389795599</v>
      </c>
      <c r="AI378" s="1035">
        <v>326.01178585068197</v>
      </c>
      <c r="AJ378" s="737">
        <v>340.150849727842</v>
      </c>
    </row>
    <row r="379" spans="1:36" ht="12.75" customHeight="1" x14ac:dyDescent="0.2">
      <c r="A379" s="1343" t="s">
        <v>1617</v>
      </c>
      <c r="B379" s="1344" t="s">
        <v>189</v>
      </c>
      <c r="C379" s="1345" t="s">
        <v>36</v>
      </c>
      <c r="D379" s="1346" t="s">
        <v>1735</v>
      </c>
      <c r="E379" s="1040" t="s">
        <v>1830</v>
      </c>
      <c r="F379" s="715">
        <v>2.2001999999999899</v>
      </c>
      <c r="G379" s="1039">
        <v>1.38288999999999</v>
      </c>
      <c r="H379" s="1039">
        <v>0.99494399999999905</v>
      </c>
      <c r="I379" s="716">
        <v>2.2001999999999899</v>
      </c>
      <c r="J379" s="715">
        <v>0.96001999999999998</v>
      </c>
      <c r="K379" s="1039">
        <v>0.52436000000000005</v>
      </c>
      <c r="L379" s="1039">
        <v>0.409056999999999</v>
      </c>
      <c r="M379" s="716">
        <v>0.96001999999999899</v>
      </c>
      <c r="N379" s="715">
        <v>9.3021799999999892</v>
      </c>
      <c r="O379" s="1039">
        <v>6.5888499999999901</v>
      </c>
      <c r="P379" s="1039">
        <v>6.0531499999999996</v>
      </c>
      <c r="Q379" s="716">
        <v>14.8834999999999</v>
      </c>
      <c r="R379" s="718">
        <v>0.48802000000000001</v>
      </c>
      <c r="S379" s="1038">
        <v>0.26719499999999902</v>
      </c>
      <c r="T379" s="1038">
        <v>0.212453</v>
      </c>
      <c r="U379" s="719">
        <v>0.87843599999999999</v>
      </c>
      <c r="V379" s="722">
        <v>3.0000000000000001E-3</v>
      </c>
      <c r="W379" s="1036">
        <v>2.9999999999999901E-3</v>
      </c>
      <c r="X379" s="1036">
        <v>2.9999999999999901E-3</v>
      </c>
      <c r="Y379" s="723">
        <v>3.0000000000000001E-3</v>
      </c>
      <c r="Z379" s="722">
        <v>1.09999999999999E-2</v>
      </c>
      <c r="AA379" s="1036">
        <v>8.9999999999999906E-3</v>
      </c>
      <c r="AB379" s="1036">
        <v>6.9999999999999897E-3</v>
      </c>
      <c r="AC379" s="723">
        <v>1.0999999999999999E-2</v>
      </c>
      <c r="AD379" s="722">
        <v>0.31721300000000002</v>
      </c>
      <c r="AE379" s="1036">
        <v>0.173677</v>
      </c>
      <c r="AF379" s="1036">
        <v>0.13720499999999999</v>
      </c>
      <c r="AG379" s="723">
        <v>0.31721300000000002</v>
      </c>
      <c r="AH379" s="736">
        <v>838.23042683617598</v>
      </c>
      <c r="AI379" s="1035">
        <v>571.88506794844704</v>
      </c>
      <c r="AJ379" s="737">
        <v>514.20730653365695</v>
      </c>
    </row>
    <row r="380" spans="1:36" ht="12.75" customHeight="1" x14ac:dyDescent="0.2">
      <c r="A380" s="1343" t="s">
        <v>1618</v>
      </c>
      <c r="B380" s="1344" t="s">
        <v>189</v>
      </c>
      <c r="C380" s="1345" t="s">
        <v>36</v>
      </c>
      <c r="D380" s="1346" t="s">
        <v>1736</v>
      </c>
      <c r="E380" s="1040" t="s">
        <v>1830</v>
      </c>
      <c r="F380" s="715">
        <v>0.96660000000000001</v>
      </c>
      <c r="G380" s="1039">
        <v>0.70620499999999897</v>
      </c>
      <c r="H380" s="1039">
        <v>0.49036099999999999</v>
      </c>
      <c r="I380" s="716">
        <v>0.96660000000000001</v>
      </c>
      <c r="J380" s="715">
        <v>0.34236999999999901</v>
      </c>
      <c r="K380" s="1039">
        <v>0.18536999999999901</v>
      </c>
      <c r="L380" s="1039">
        <v>0.14393800000000001</v>
      </c>
      <c r="M380" s="716">
        <v>0.34237000000000001</v>
      </c>
      <c r="N380" s="715">
        <v>5.4265600000000003</v>
      </c>
      <c r="O380" s="1039">
        <v>4.3988300000000002</v>
      </c>
      <c r="P380" s="1039">
        <v>4.5794499999999996</v>
      </c>
      <c r="Q380" s="716">
        <v>8.6824999999999992</v>
      </c>
      <c r="R380" s="718">
        <v>0.10689</v>
      </c>
      <c r="S380" s="1038">
        <v>7.707E-2</v>
      </c>
      <c r="T380" s="1038">
        <v>6.7045999999999994E-2</v>
      </c>
      <c r="U380" s="719">
        <v>0.19240199999999999</v>
      </c>
      <c r="V380" s="722">
        <v>3.0000000000000001E-3</v>
      </c>
      <c r="W380" s="1036">
        <v>3.0000000000000001E-3</v>
      </c>
      <c r="X380" s="1036">
        <v>3.0000000000000001E-3</v>
      </c>
      <c r="Y380" s="723">
        <v>3.0000000000000001E-3</v>
      </c>
      <c r="Z380" s="722">
        <v>5.0000000000000001E-3</v>
      </c>
      <c r="AA380" s="1036">
        <v>5.0000000000000001E-3</v>
      </c>
      <c r="AB380" s="1036">
        <v>3.0000000000000001E-3</v>
      </c>
      <c r="AC380" s="723">
        <v>5.0000000000000001E-3</v>
      </c>
      <c r="AD380" s="722">
        <v>6.9477999999999998E-2</v>
      </c>
      <c r="AE380" s="1036">
        <v>5.0096000000000002E-2</v>
      </c>
      <c r="AF380" s="1036">
        <v>4.3395999999999997E-2</v>
      </c>
      <c r="AG380" s="723">
        <v>6.9477999999999998E-2</v>
      </c>
      <c r="AH380" s="736">
        <v>387.08409815354003</v>
      </c>
      <c r="AI380" s="1035">
        <v>316.28005352318098</v>
      </c>
      <c r="AJ380" s="737">
        <v>330.72773345981199</v>
      </c>
    </row>
    <row r="381" spans="1:36" ht="12.75" customHeight="1" x14ac:dyDescent="0.2">
      <c r="A381" s="1343" t="s">
        <v>1619</v>
      </c>
      <c r="B381" s="1344" t="s">
        <v>189</v>
      </c>
      <c r="C381" s="1345" t="s">
        <v>36</v>
      </c>
      <c r="D381" s="1346" t="s">
        <v>1737</v>
      </c>
      <c r="E381" s="1040" t="s">
        <v>1829</v>
      </c>
      <c r="F381" s="715">
        <v>1.7569999999999999</v>
      </c>
      <c r="G381" s="1039">
        <v>1.1682699999999899</v>
      </c>
      <c r="H381" s="1039">
        <v>0.81855299999999898</v>
      </c>
      <c r="I381" s="716">
        <v>1.7569999999999999</v>
      </c>
      <c r="J381" s="715">
        <v>0.62051999999999896</v>
      </c>
      <c r="K381" s="1039">
        <v>0.33288000000000001</v>
      </c>
      <c r="L381" s="1039">
        <v>0.25853199999999898</v>
      </c>
      <c r="M381" s="716">
        <v>0.62051999999999996</v>
      </c>
      <c r="N381" s="715">
        <v>9.9426499999999898</v>
      </c>
      <c r="O381" s="1039">
        <v>6.9719899999999901</v>
      </c>
      <c r="P381" s="1039">
        <v>6.2944299999999904</v>
      </c>
      <c r="Q381" s="716">
        <v>15.908200000000001</v>
      </c>
      <c r="R381" s="718">
        <v>0.19131000000000001</v>
      </c>
      <c r="S381" s="1038">
        <v>0.11898499999999899</v>
      </c>
      <c r="T381" s="1038">
        <v>9.9930000000000005E-2</v>
      </c>
      <c r="U381" s="719">
        <v>0.344358</v>
      </c>
      <c r="V381" s="722">
        <v>2.9999999999999901E-3</v>
      </c>
      <c r="W381" s="1036">
        <v>3.0000000000000001E-3</v>
      </c>
      <c r="X381" s="1036">
        <v>3.0000000000000001E-3</v>
      </c>
      <c r="Y381" s="723">
        <v>3.0000000000000001E-3</v>
      </c>
      <c r="Z381" s="722">
        <v>1.09999999999999E-2</v>
      </c>
      <c r="AA381" s="1036">
        <v>8.9999999999999906E-3</v>
      </c>
      <c r="AB381" s="1036">
        <v>6.0000000000000001E-3</v>
      </c>
      <c r="AC381" s="723">
        <v>1.0999999999999999E-2</v>
      </c>
      <c r="AD381" s="722">
        <v>0.124352</v>
      </c>
      <c r="AE381" s="1036">
        <v>7.7340000000000006E-2</v>
      </c>
      <c r="AF381" s="1036">
        <v>6.4655999999999894E-2</v>
      </c>
      <c r="AG381" s="723">
        <v>0.124352</v>
      </c>
      <c r="AH381" s="736">
        <v>847.86183932532902</v>
      </c>
      <c r="AI381" s="1035">
        <v>603.73537967894504</v>
      </c>
      <c r="AJ381" s="737">
        <v>543.18504494905903</v>
      </c>
    </row>
    <row r="382" spans="1:36" ht="12.75" customHeight="1" x14ac:dyDescent="0.2">
      <c r="A382" s="1343" t="s">
        <v>1620</v>
      </c>
      <c r="B382" s="1344" t="s">
        <v>189</v>
      </c>
      <c r="C382" s="1345" t="s">
        <v>36</v>
      </c>
      <c r="D382" s="1346" t="s">
        <v>1738</v>
      </c>
      <c r="E382" s="1040" t="s">
        <v>1829</v>
      </c>
      <c r="F382" s="715">
        <v>1.0832999999999999</v>
      </c>
      <c r="G382" s="1039">
        <v>0.83481000000000005</v>
      </c>
      <c r="H382" s="1039">
        <v>0.55280299999999905</v>
      </c>
      <c r="I382" s="716">
        <v>1.0832999999999899</v>
      </c>
      <c r="J382" s="715">
        <v>0.32848999999999901</v>
      </c>
      <c r="K382" s="1039">
        <v>0.17362999999999901</v>
      </c>
      <c r="L382" s="1039">
        <v>0.128409999999999</v>
      </c>
      <c r="M382" s="716">
        <v>0.32849</v>
      </c>
      <c r="N382" s="715">
        <v>5.7149299999999998</v>
      </c>
      <c r="O382" s="1039">
        <v>3.93709</v>
      </c>
      <c r="P382" s="1039">
        <v>4.2289499999999904</v>
      </c>
      <c r="Q382" s="716">
        <v>10.2868739999999</v>
      </c>
      <c r="R382" s="718">
        <v>0.12441099999999899</v>
      </c>
      <c r="S382" s="1038">
        <v>7.4722999999999901E-2</v>
      </c>
      <c r="T382" s="1038">
        <v>5.4105999999999897E-2</v>
      </c>
      <c r="U382" s="719">
        <v>0.223939999999999</v>
      </c>
      <c r="V382" s="722">
        <v>2.9999999999999901E-3</v>
      </c>
      <c r="W382" s="1036">
        <v>2.9999999999999901E-3</v>
      </c>
      <c r="X382" s="1036">
        <v>2.9999999999999901E-3</v>
      </c>
      <c r="Y382" s="723">
        <v>2.9999999999999901E-3</v>
      </c>
      <c r="Z382" s="722">
        <v>2.9999999999999901E-3</v>
      </c>
      <c r="AA382" s="1036">
        <v>2.9999999999999901E-3</v>
      </c>
      <c r="AB382" s="1036">
        <v>1.9999999999999901E-3</v>
      </c>
      <c r="AC382" s="723">
        <v>2.9999999999999901E-3</v>
      </c>
      <c r="AD382" s="722">
        <v>8.7087999999999902E-2</v>
      </c>
      <c r="AE382" s="1036">
        <v>5.2305999999999901E-2</v>
      </c>
      <c r="AF382" s="1036">
        <v>3.7588999999999997E-2</v>
      </c>
      <c r="AG382" s="723">
        <v>8.7087999999999902E-2</v>
      </c>
      <c r="AH382" s="736">
        <v>383.76700611219599</v>
      </c>
      <c r="AI382" s="1035">
        <v>281.21677719455499</v>
      </c>
      <c r="AJ382" s="737">
        <v>304.50163048454198</v>
      </c>
    </row>
    <row r="383" spans="1:36" ht="12.75" customHeight="1" x14ac:dyDescent="0.2">
      <c r="A383" s="1343" t="s">
        <v>1621</v>
      </c>
      <c r="B383" s="1344" t="s">
        <v>189</v>
      </c>
      <c r="C383" s="1345" t="s">
        <v>36</v>
      </c>
      <c r="D383" s="1346" t="s">
        <v>1739</v>
      </c>
      <c r="E383" s="1040" t="s">
        <v>1828</v>
      </c>
      <c r="F383" s="715">
        <v>1.9527000000000001</v>
      </c>
      <c r="G383" s="1039">
        <v>1.47384</v>
      </c>
      <c r="H383" s="1039">
        <v>1.0140899999999899</v>
      </c>
      <c r="I383" s="716">
        <v>1.9526999999999901</v>
      </c>
      <c r="J383" s="715">
        <v>0.58723999999999998</v>
      </c>
      <c r="K383" s="1039">
        <v>0.30718000000000001</v>
      </c>
      <c r="L383" s="1039">
        <v>0.237068999999999</v>
      </c>
      <c r="M383" s="716">
        <v>0.58723999999999998</v>
      </c>
      <c r="N383" s="715">
        <v>10.2393</v>
      </c>
      <c r="O383" s="1039">
        <v>6.1824600000000096</v>
      </c>
      <c r="P383" s="1039">
        <v>5.6876799999999896</v>
      </c>
      <c r="Q383" s="716">
        <v>18.430705999999901</v>
      </c>
      <c r="R383" s="718">
        <v>0.22547300000000001</v>
      </c>
      <c r="S383" s="1038">
        <v>0.12553300000000001</v>
      </c>
      <c r="T383" s="1038">
        <v>9.3512999999999902E-2</v>
      </c>
      <c r="U383" s="719">
        <v>0.40585199999999999</v>
      </c>
      <c r="V383" s="722">
        <v>3.0000000000000001E-3</v>
      </c>
      <c r="W383" s="1036">
        <v>3.0000000000000001E-3</v>
      </c>
      <c r="X383" s="1036">
        <v>2.9999999999999901E-3</v>
      </c>
      <c r="Y383" s="723">
        <v>3.0000000000000001E-3</v>
      </c>
      <c r="Z383" s="722">
        <v>5.0000000000000001E-3</v>
      </c>
      <c r="AA383" s="1036">
        <v>5.0000000000000001E-3</v>
      </c>
      <c r="AB383" s="1036">
        <v>3.9999999999999897E-3</v>
      </c>
      <c r="AC383" s="723">
        <v>5.0000000000000001E-3</v>
      </c>
      <c r="AD383" s="722">
        <v>0.157831</v>
      </c>
      <c r="AE383" s="1036">
        <v>8.7873000000000104E-2</v>
      </c>
      <c r="AF383" s="1036">
        <v>6.5024999999999999E-2</v>
      </c>
      <c r="AG383" s="723">
        <v>0.157831</v>
      </c>
      <c r="AH383" s="736">
        <v>866.78809500205602</v>
      </c>
      <c r="AI383" s="1035">
        <v>538.12216557107899</v>
      </c>
      <c r="AJ383" s="737">
        <v>494.20768048308298</v>
      </c>
    </row>
    <row r="384" spans="1:36" ht="12.75" customHeight="1" x14ac:dyDescent="0.2">
      <c r="A384" s="1343" t="s">
        <v>1622</v>
      </c>
      <c r="B384" s="1344" t="s">
        <v>189</v>
      </c>
      <c r="C384" s="1345" t="s">
        <v>36</v>
      </c>
      <c r="D384" s="1346" t="s">
        <v>1740</v>
      </c>
      <c r="E384" s="1040" t="s">
        <v>1828</v>
      </c>
      <c r="F384" s="715">
        <v>2.1599999999999899</v>
      </c>
      <c r="G384" s="1039">
        <v>0.83999999999999897</v>
      </c>
      <c r="H384" s="1039">
        <v>0.38</v>
      </c>
      <c r="I384" s="716">
        <v>4.3199999999999896</v>
      </c>
      <c r="J384" s="715">
        <v>3.9999999999999897E-2</v>
      </c>
      <c r="K384" s="1039">
        <v>1.99999999999999E-2</v>
      </c>
      <c r="L384" s="1039">
        <v>0.01</v>
      </c>
      <c r="M384" s="716">
        <v>7.9999999999999905E-2</v>
      </c>
      <c r="N384" s="715">
        <v>6.2899999999999903</v>
      </c>
      <c r="O384" s="1039">
        <v>3.3</v>
      </c>
      <c r="P384" s="1039">
        <v>3.2999999999999901</v>
      </c>
      <c r="Q384" s="716">
        <v>20.127999999999901</v>
      </c>
      <c r="R384" s="718">
        <v>2.53599999999999E-2</v>
      </c>
      <c r="S384" s="1038">
        <v>1.3805E-2</v>
      </c>
      <c r="T384" s="1038">
        <v>1.0338999999999999E-2</v>
      </c>
      <c r="U384" s="719">
        <v>9.1295999999999905E-2</v>
      </c>
      <c r="V384" s="722">
        <v>2.9999999999999901E-3</v>
      </c>
      <c r="W384" s="1036">
        <v>3.0000000000000001E-3</v>
      </c>
      <c r="X384" s="1036">
        <v>3.0000000000000001E-3</v>
      </c>
      <c r="Y384" s="723">
        <v>5.9999999999999897E-3</v>
      </c>
      <c r="Z384" s="722">
        <v>5.9999999999999897E-3</v>
      </c>
      <c r="AA384" s="1036">
        <v>7.1999999999999998E-3</v>
      </c>
      <c r="AB384" s="1036">
        <v>5.7999999999999996E-3</v>
      </c>
      <c r="AC384" s="723">
        <v>1.19999999999999E-2</v>
      </c>
      <c r="AD384" s="722">
        <v>1.9019999999999902E-2</v>
      </c>
      <c r="AE384" s="1036">
        <v>1.03539999999999E-2</v>
      </c>
      <c r="AF384" s="1036">
        <v>7.6810000000000003E-3</v>
      </c>
      <c r="AG384" s="723">
        <v>6.0863999999999897E-2</v>
      </c>
      <c r="AH384" s="736">
        <v>476.133401651832</v>
      </c>
      <c r="AI384" s="1035">
        <v>279.60830666586901</v>
      </c>
      <c r="AJ384" s="737">
        <v>228.99420898267999</v>
      </c>
    </row>
    <row r="385" spans="1:36" ht="12.75" customHeight="1" x14ac:dyDescent="0.2">
      <c r="A385" s="1343" t="s">
        <v>1623</v>
      </c>
      <c r="B385" s="1344" t="s">
        <v>189</v>
      </c>
      <c r="C385" s="1345" t="s">
        <v>36</v>
      </c>
      <c r="D385" s="1346" t="s">
        <v>1741</v>
      </c>
      <c r="E385" s="1040" t="s">
        <v>1827</v>
      </c>
      <c r="F385" s="715">
        <v>4.7399999999999904</v>
      </c>
      <c r="G385" s="1039">
        <v>1.8299999999999901</v>
      </c>
      <c r="H385" s="1039">
        <v>0.84</v>
      </c>
      <c r="I385" s="716">
        <v>9.48</v>
      </c>
      <c r="J385" s="715">
        <v>0.08</v>
      </c>
      <c r="K385" s="1039">
        <v>3.9999999999999897E-2</v>
      </c>
      <c r="L385" s="1039">
        <v>0.02</v>
      </c>
      <c r="M385" s="716">
        <v>0.159999999999999</v>
      </c>
      <c r="N385" s="715">
        <v>11.9299999999999</v>
      </c>
      <c r="O385" s="1039">
        <v>6.26</v>
      </c>
      <c r="P385" s="1039">
        <v>5.6</v>
      </c>
      <c r="Q385" s="716">
        <v>38.176000000000002</v>
      </c>
      <c r="R385" s="718">
        <v>4.61299999999999E-2</v>
      </c>
      <c r="S385" s="1038">
        <v>2.3939999999999899E-2</v>
      </c>
      <c r="T385" s="1038">
        <v>1.8218000000000002E-2</v>
      </c>
      <c r="U385" s="719">
        <v>0.16606799999999999</v>
      </c>
      <c r="V385" s="722">
        <v>3.0000000000000001E-3</v>
      </c>
      <c r="W385" s="1036">
        <v>2.9999999999999901E-3</v>
      </c>
      <c r="X385" s="1036">
        <v>3.0000000000000001E-3</v>
      </c>
      <c r="Y385" s="723">
        <v>5.9999999999999897E-3</v>
      </c>
      <c r="Z385" s="722">
        <v>1.0999999999999999E-2</v>
      </c>
      <c r="AA385" s="1036">
        <v>1.4E-2</v>
      </c>
      <c r="AB385" s="1036">
        <v>1.0999999999999999E-2</v>
      </c>
      <c r="AC385" s="723">
        <v>2.1999999999999999E-2</v>
      </c>
      <c r="AD385" s="722">
        <v>3.4597000000000003E-2</v>
      </c>
      <c r="AE385" s="1036">
        <v>1.7954999999999902E-2</v>
      </c>
      <c r="AF385" s="1036">
        <v>1.353E-2</v>
      </c>
      <c r="AG385" s="723">
        <v>0.11071</v>
      </c>
      <c r="AH385" s="736">
        <v>770.822349220879</v>
      </c>
      <c r="AI385" s="1035">
        <v>442.98047292854602</v>
      </c>
      <c r="AJ385" s="737">
        <v>360.559169440902</v>
      </c>
    </row>
    <row r="386" spans="1:36" ht="12.75" customHeight="1" x14ac:dyDescent="0.2">
      <c r="A386" s="1343" t="s">
        <v>1624</v>
      </c>
      <c r="B386" s="1344" t="s">
        <v>189</v>
      </c>
      <c r="C386" s="1345" t="s">
        <v>36</v>
      </c>
      <c r="D386" s="1346" t="s">
        <v>1724</v>
      </c>
      <c r="E386" s="1040" t="s">
        <v>1827</v>
      </c>
      <c r="F386" s="715">
        <v>0.55332699999999901</v>
      </c>
      <c r="G386" s="1039">
        <v>0.31433899999999998</v>
      </c>
      <c r="H386" s="1039">
        <v>0.32547199999999998</v>
      </c>
      <c r="I386" s="716">
        <v>6.2157599999999897</v>
      </c>
      <c r="J386" s="715">
        <v>7.5671999999999906E-2</v>
      </c>
      <c r="K386" s="1039">
        <v>4.2838000000000001E-2</v>
      </c>
      <c r="L386" s="1039">
        <v>5.5589999999999997E-3</v>
      </c>
      <c r="M386" s="716">
        <v>0.48430000000000001</v>
      </c>
      <c r="N386" s="715">
        <v>1.44725999999999</v>
      </c>
      <c r="O386" s="1039">
        <v>0.64182799999999895</v>
      </c>
      <c r="P386" s="1039">
        <v>0.60467300000000002</v>
      </c>
      <c r="Q386" s="716">
        <v>7.3419999999999996</v>
      </c>
      <c r="R386" s="718">
        <v>6.0460000000000002E-3</v>
      </c>
      <c r="S386" s="1038">
        <v>4.1939999999999998E-3</v>
      </c>
      <c r="T386" s="1038">
        <v>3.72499999999999E-3</v>
      </c>
      <c r="U386" s="719">
        <v>3.8691999999999997E-2</v>
      </c>
      <c r="V386" s="722">
        <v>0.08</v>
      </c>
      <c r="W386" s="1036">
        <v>9.9999999999999895E-2</v>
      </c>
      <c r="X386" s="1036">
        <v>0.08</v>
      </c>
      <c r="Y386" s="723">
        <v>0.31999999999999901</v>
      </c>
      <c r="Z386" s="722">
        <v>1.8499999999999898E-2</v>
      </c>
      <c r="AA386" s="1036">
        <v>1.9E-2</v>
      </c>
      <c r="AB386" s="1036">
        <v>1.4999999999999999E-2</v>
      </c>
      <c r="AC386" s="723">
        <v>7.3999999999999996E-2</v>
      </c>
      <c r="AD386" s="722">
        <v>1.9459999999999901E-3</v>
      </c>
      <c r="AE386" s="1036">
        <v>1.0559999999999901E-3</v>
      </c>
      <c r="AF386" s="1036">
        <v>7.8599999999999905E-4</v>
      </c>
      <c r="AG386" s="723">
        <v>1.2455999999999899E-2</v>
      </c>
      <c r="AH386" s="736">
        <v>373.21750599223202</v>
      </c>
      <c r="AI386" s="1035">
        <v>277.80725594189403</v>
      </c>
      <c r="AJ386" s="737">
        <v>248.60734194941901</v>
      </c>
    </row>
    <row r="387" spans="1:36" ht="12.75" customHeight="1" x14ac:dyDescent="0.2">
      <c r="A387" s="1343" t="s">
        <v>1625</v>
      </c>
      <c r="B387" s="1344" t="s">
        <v>189</v>
      </c>
      <c r="C387" s="1345" t="s">
        <v>36</v>
      </c>
      <c r="D387" s="1346" t="s">
        <v>1725</v>
      </c>
      <c r="E387" s="1040" t="s">
        <v>152</v>
      </c>
      <c r="F387" s="715">
        <v>1.11198</v>
      </c>
      <c r="G387" s="1039">
        <v>0.63539999999999996</v>
      </c>
      <c r="H387" s="1039">
        <v>0.64395000000000102</v>
      </c>
      <c r="I387" s="716">
        <v>12.602599999999899</v>
      </c>
      <c r="J387" s="715">
        <v>0.13520599999999999</v>
      </c>
      <c r="K387" s="1039">
        <v>7.8487999999999905E-2</v>
      </c>
      <c r="L387" s="1039">
        <v>9.9020000000000098E-3</v>
      </c>
      <c r="M387" s="716">
        <v>0.86531999999999798</v>
      </c>
      <c r="N387" s="715">
        <v>3.9912399999999999</v>
      </c>
      <c r="O387" s="1039">
        <v>1.10607999999999</v>
      </c>
      <c r="P387" s="1039">
        <v>0.89708500000000002</v>
      </c>
      <c r="Q387" s="716">
        <v>20.593799999999899</v>
      </c>
      <c r="R387" s="718">
        <v>1.25869999999999E-2</v>
      </c>
      <c r="S387" s="1038">
        <v>8.5620000000000002E-3</v>
      </c>
      <c r="T387" s="1038">
        <v>7.3990000000000002E-3</v>
      </c>
      <c r="U387" s="719">
        <v>8.0560000000000007E-2</v>
      </c>
      <c r="V387" s="722">
        <v>8.0000000000000099E-2</v>
      </c>
      <c r="W387" s="1036">
        <v>0.1</v>
      </c>
      <c r="X387" s="1036">
        <v>8.0000000000000099E-2</v>
      </c>
      <c r="Y387" s="723">
        <v>0.31999999999999901</v>
      </c>
      <c r="Z387" s="722">
        <v>3.6999999999999998E-2</v>
      </c>
      <c r="AA387" s="1036">
        <v>3.9E-2</v>
      </c>
      <c r="AB387" s="1036">
        <v>2.9000000000000001E-2</v>
      </c>
      <c r="AC387" s="723">
        <v>0.14799999999999899</v>
      </c>
      <c r="AD387" s="722">
        <v>3.5140000000000002E-3</v>
      </c>
      <c r="AE387" s="1036">
        <v>1.8169999999999901E-3</v>
      </c>
      <c r="AF387" s="1036">
        <v>1.374E-3</v>
      </c>
      <c r="AG387" s="723">
        <v>2.24879999999999E-2</v>
      </c>
      <c r="AH387" s="736">
        <v>738.60237327330503</v>
      </c>
      <c r="AI387" s="1035">
        <v>536.05516564807499</v>
      </c>
      <c r="AJ387" s="737">
        <v>440.42927562595003</v>
      </c>
    </row>
    <row r="388" spans="1:36" ht="12.75" customHeight="1" x14ac:dyDescent="0.2">
      <c r="A388" s="1343" t="s">
        <v>1626</v>
      </c>
      <c r="B388" s="1344" t="s">
        <v>189</v>
      </c>
      <c r="C388" s="1345" t="s">
        <v>1484</v>
      </c>
      <c r="D388" s="1346" t="s">
        <v>1742</v>
      </c>
      <c r="E388" s="1040" t="s">
        <v>152</v>
      </c>
      <c r="F388" s="513"/>
      <c r="I388" s="579"/>
      <c r="J388" s="513"/>
      <c r="M388" s="579"/>
      <c r="N388" s="513"/>
      <c r="Q388" s="579"/>
      <c r="R388" s="513"/>
      <c r="U388" s="579"/>
      <c r="V388" s="513"/>
      <c r="Y388" s="579"/>
      <c r="Z388" s="513"/>
      <c r="AC388" s="706"/>
      <c r="AD388" s="513"/>
      <c r="AG388" s="579"/>
      <c r="AH388" s="513"/>
      <c r="AJ388" s="579"/>
    </row>
    <row r="389" spans="1:36" ht="12.75" customHeight="1" x14ac:dyDescent="0.2">
      <c r="A389" s="1343" t="s">
        <v>1628</v>
      </c>
      <c r="B389" s="1344" t="s">
        <v>189</v>
      </c>
      <c r="C389" s="1345" t="s">
        <v>1484</v>
      </c>
      <c r="D389" s="1346" t="s">
        <v>1742</v>
      </c>
      <c r="E389" s="1040" t="s">
        <v>152</v>
      </c>
      <c r="F389" s="715">
        <v>0</v>
      </c>
      <c r="G389" s="1039">
        <v>0</v>
      </c>
      <c r="H389" s="1039">
        <v>0</v>
      </c>
      <c r="I389" s="716">
        <v>0</v>
      </c>
      <c r="J389" s="715">
        <v>0</v>
      </c>
      <c r="K389" s="1039">
        <v>0</v>
      </c>
      <c r="L389" s="1039">
        <v>0</v>
      </c>
      <c r="M389" s="716">
        <v>0</v>
      </c>
      <c r="N389" s="715">
        <v>0</v>
      </c>
      <c r="O389" s="1039">
        <v>0</v>
      </c>
      <c r="P389" s="1039">
        <v>0</v>
      </c>
      <c r="Q389" s="716">
        <v>0</v>
      </c>
      <c r="R389" s="718">
        <v>0</v>
      </c>
      <c r="S389" s="1038">
        <v>0</v>
      </c>
      <c r="T389" s="1038">
        <v>0</v>
      </c>
      <c r="U389" s="719">
        <v>0</v>
      </c>
      <c r="V389" s="722">
        <v>0</v>
      </c>
      <c r="W389" s="1036">
        <v>0</v>
      </c>
      <c r="X389" s="1036">
        <v>0</v>
      </c>
      <c r="Y389" s="723">
        <v>0</v>
      </c>
      <c r="Z389" s="722">
        <v>0</v>
      </c>
      <c r="AA389" s="1036">
        <v>0</v>
      </c>
      <c r="AB389" s="1036">
        <v>0</v>
      </c>
      <c r="AC389" s="723">
        <v>0</v>
      </c>
      <c r="AD389" s="722">
        <v>0</v>
      </c>
      <c r="AE389" s="1036">
        <v>0</v>
      </c>
      <c r="AF389" s="1036">
        <v>0</v>
      </c>
      <c r="AG389" s="723">
        <v>0</v>
      </c>
      <c r="AH389" s="736">
        <v>0</v>
      </c>
      <c r="AI389" s="1035">
        <v>0</v>
      </c>
      <c r="AJ389" s="737">
        <v>0</v>
      </c>
    </row>
    <row r="390" spans="1:36" ht="12.75" customHeight="1" x14ac:dyDescent="0.2">
      <c r="A390" s="1343" t="s">
        <v>1629</v>
      </c>
      <c r="B390" s="1344" t="s">
        <v>189</v>
      </c>
      <c r="C390" s="1345" t="s">
        <v>14</v>
      </c>
      <c r="D390" s="1346" t="s">
        <v>1732</v>
      </c>
      <c r="E390" s="1040" t="s">
        <v>1832</v>
      </c>
      <c r="F390" s="715">
        <v>2.2330000000000001</v>
      </c>
      <c r="G390" s="1039">
        <v>1.5952</v>
      </c>
      <c r="H390" s="1039">
        <v>1.41673</v>
      </c>
      <c r="I390" s="716">
        <v>2.2330000000000001</v>
      </c>
      <c r="J390" s="715">
        <v>2.5485000000000002</v>
      </c>
      <c r="K390" s="1039">
        <v>0.38883000000000001</v>
      </c>
      <c r="L390" s="1039">
        <v>0.38449699999999998</v>
      </c>
      <c r="M390" s="716">
        <v>2.5485000000000002</v>
      </c>
      <c r="N390" s="715">
        <v>6.3106999999999998</v>
      </c>
      <c r="O390" s="1039">
        <v>9.6709999999999994</v>
      </c>
      <c r="P390" s="1039">
        <v>13.8331</v>
      </c>
      <c r="Q390" s="716">
        <v>10.097099999999999</v>
      </c>
      <c r="R390" s="718">
        <v>9.7087000000000007E-2</v>
      </c>
      <c r="S390" s="1038">
        <v>9.9700999999999998E-2</v>
      </c>
      <c r="T390" s="1038">
        <v>0.100995</v>
      </c>
      <c r="U390" s="719">
        <v>0.18058199999999999</v>
      </c>
      <c r="V390" s="722">
        <v>2E-3</v>
      </c>
      <c r="W390" s="1036">
        <v>2E-3</v>
      </c>
      <c r="X390" s="1036">
        <v>2E-3</v>
      </c>
      <c r="Y390" s="723">
        <v>2E-3</v>
      </c>
      <c r="Z390" s="722">
        <v>0</v>
      </c>
      <c r="AA390" s="1036">
        <v>0</v>
      </c>
      <c r="AB390" s="1036">
        <v>0</v>
      </c>
      <c r="AC390" s="723">
        <v>0</v>
      </c>
      <c r="AD390" s="722">
        <v>1.9417E-2</v>
      </c>
      <c r="AE390" s="1036">
        <v>1.9939999999999999E-2</v>
      </c>
      <c r="AF390" s="1036">
        <v>2.0188999999999999E-2</v>
      </c>
      <c r="AG390" s="723">
        <v>1.94169999999999E-2</v>
      </c>
      <c r="AH390" s="736">
        <v>529.57342247049905</v>
      </c>
      <c r="AI390" s="1035">
        <v>355.11434815625501</v>
      </c>
      <c r="AJ390" s="737">
        <v>394.55971508039499</v>
      </c>
    </row>
    <row r="391" spans="1:36" ht="12.75" customHeight="1" x14ac:dyDescent="0.2">
      <c r="A391" s="1335" t="s">
        <v>1644</v>
      </c>
      <c r="B391" s="1336" t="s">
        <v>189</v>
      </c>
      <c r="C391" s="1337" t="s">
        <v>8</v>
      </c>
      <c r="D391" s="1338" t="s">
        <v>1743</v>
      </c>
      <c r="E391" s="1064" t="s">
        <v>1827</v>
      </c>
      <c r="F391" s="715">
        <v>73.825999999999894</v>
      </c>
      <c r="G391" s="1039">
        <v>41.378999999999898</v>
      </c>
      <c r="H391" s="1039">
        <v>36.427</v>
      </c>
      <c r="I391" s="716">
        <v>73.825999999999993</v>
      </c>
      <c r="J391" s="715">
        <v>41.055999999999997</v>
      </c>
      <c r="K391" s="1039">
        <v>4.7777999999999903</v>
      </c>
      <c r="L391" s="1039">
        <v>4.8782399999999901</v>
      </c>
      <c r="M391" s="716">
        <v>41.055999999999997</v>
      </c>
      <c r="N391" s="715">
        <v>6.3414999999999901</v>
      </c>
      <c r="O391" s="1039">
        <v>9.67579999999999</v>
      </c>
      <c r="P391" s="1039">
        <v>13.840999999999999</v>
      </c>
      <c r="Q391" s="716">
        <v>10.1464</v>
      </c>
      <c r="R391" s="718">
        <v>0.38834999999999997</v>
      </c>
      <c r="S391" s="1038">
        <v>0.39879999999999899</v>
      </c>
      <c r="T391" s="1038">
        <v>0.403975999999999</v>
      </c>
      <c r="U391" s="719">
        <v>0.72233099999999995</v>
      </c>
      <c r="V391" s="722">
        <v>1.9999999999999901E-3</v>
      </c>
      <c r="W391" s="1036">
        <v>1.9999999999999901E-3</v>
      </c>
      <c r="X391" s="1036">
        <v>1.9999999999999901E-3</v>
      </c>
      <c r="Y391" s="723">
        <v>1.9999999999999901E-3</v>
      </c>
      <c r="Z391" s="722">
        <v>0</v>
      </c>
      <c r="AA391" s="1036">
        <v>0</v>
      </c>
      <c r="AB391" s="1036">
        <v>0</v>
      </c>
      <c r="AC391" s="723">
        <v>0</v>
      </c>
      <c r="AD391" s="722">
        <v>7.7670000000000003E-2</v>
      </c>
      <c r="AE391" s="1036">
        <v>7.97599999999999E-2</v>
      </c>
      <c r="AF391" s="1036">
        <v>8.0754999999999993E-2</v>
      </c>
      <c r="AG391" s="723">
        <v>7.7670000000000003E-2</v>
      </c>
      <c r="AH391" s="736">
        <v>1410.7689822473999</v>
      </c>
      <c r="AI391" s="1035">
        <v>912.71779787262994</v>
      </c>
      <c r="AJ391" s="737">
        <v>1009.20359278111</v>
      </c>
    </row>
    <row r="392" spans="1:36" ht="12.75" customHeight="1" x14ac:dyDescent="0.2">
      <c r="A392" s="1335" t="s">
        <v>1646</v>
      </c>
      <c r="B392" s="1336" t="s">
        <v>189</v>
      </c>
      <c r="C392" s="1337" t="s">
        <v>15</v>
      </c>
      <c r="D392" s="1338" t="s">
        <v>1744</v>
      </c>
      <c r="E392" s="1064" t="s">
        <v>1834</v>
      </c>
      <c r="F392" s="715">
        <v>1.5521199999999999</v>
      </c>
      <c r="G392" s="1039">
        <v>0.895122999999999</v>
      </c>
      <c r="H392" s="1039">
        <v>0.87631999999999999</v>
      </c>
      <c r="I392" s="716">
        <v>17.8385</v>
      </c>
      <c r="J392" s="715">
        <v>0.151224</v>
      </c>
      <c r="K392" s="1039">
        <v>9.2656999999999906E-2</v>
      </c>
      <c r="L392" s="1039">
        <v>1.0985999999999999E-2</v>
      </c>
      <c r="M392" s="716">
        <v>0.96783599999999903</v>
      </c>
      <c r="N392" s="715">
        <v>6.0797499999999998</v>
      </c>
      <c r="O392" s="1039">
        <v>4.2814500000000004</v>
      </c>
      <c r="P392" s="1039">
        <v>0.54671000000000003</v>
      </c>
      <c r="Q392" s="716">
        <v>5.0243199999999897</v>
      </c>
      <c r="R392" s="718">
        <v>1.8586999999999999E-2</v>
      </c>
      <c r="S392" s="1038">
        <v>1.2277E-2</v>
      </c>
      <c r="T392" s="1038">
        <v>1.0146000000000001E-2</v>
      </c>
      <c r="U392" s="719">
        <v>0.11895600000000001</v>
      </c>
      <c r="V392" s="722">
        <v>0.1</v>
      </c>
      <c r="W392" s="1036">
        <v>9.9999999999999895E-2</v>
      </c>
      <c r="X392" s="1036">
        <v>0.1</v>
      </c>
      <c r="Y392" s="723">
        <v>0.39999999999999902</v>
      </c>
      <c r="Z392" s="722">
        <v>5.9999999999999897E-3</v>
      </c>
      <c r="AA392" s="1036">
        <v>1.9999999999999901E-3</v>
      </c>
      <c r="AB392" s="1036">
        <v>2E-3</v>
      </c>
      <c r="AC392" s="723">
        <v>2.39999999999999E-2</v>
      </c>
      <c r="AD392" s="722">
        <v>4.6670000000000001E-3</v>
      </c>
      <c r="AE392" s="1036">
        <v>2.3889999999999901E-3</v>
      </c>
      <c r="AF392" s="1036">
        <v>1.781E-3</v>
      </c>
      <c r="AG392" s="723">
        <v>2.9867999999999902E-2</v>
      </c>
      <c r="AH392" s="736">
        <v>1134.2532325113</v>
      </c>
      <c r="AI392" s="1035">
        <v>777.97877503562404</v>
      </c>
      <c r="AJ392" s="737">
        <v>625.79489033086202</v>
      </c>
    </row>
    <row r="393" spans="1:36" ht="12.75" customHeight="1" x14ac:dyDescent="0.2">
      <c r="A393" s="1335" t="s">
        <v>1648</v>
      </c>
      <c r="B393" s="1336" t="s">
        <v>189</v>
      </c>
      <c r="C393" s="1337" t="s">
        <v>36</v>
      </c>
      <c r="D393" s="1338" t="s">
        <v>1745</v>
      </c>
      <c r="E393" s="1064" t="s">
        <v>1833</v>
      </c>
      <c r="F393" s="715">
        <v>4.6286100000000001</v>
      </c>
      <c r="G393" s="1039">
        <v>2.2336399999999998</v>
      </c>
      <c r="H393" s="1039">
        <v>1.96915</v>
      </c>
      <c r="I393" s="716">
        <v>37.274399999999901</v>
      </c>
      <c r="J393" s="715">
        <v>4.3780999999999903E-2</v>
      </c>
      <c r="K393" s="1039">
        <v>2.9439E-2</v>
      </c>
      <c r="L393" s="1039">
        <v>1.8917E-2</v>
      </c>
      <c r="M393" s="716">
        <v>0.210149999999999</v>
      </c>
      <c r="N393" s="715">
        <v>8.8552</v>
      </c>
      <c r="O393" s="1039">
        <v>6.10719999999999</v>
      </c>
      <c r="P393" s="1039">
        <v>4.8481399999999999</v>
      </c>
      <c r="Q393" s="716">
        <v>52.829700000000003</v>
      </c>
      <c r="R393" s="718">
        <v>2.7612999999999902E-2</v>
      </c>
      <c r="S393" s="1038">
        <v>2.07389999999999E-2</v>
      </c>
      <c r="T393" s="1038">
        <v>1.6296999999999999E-2</v>
      </c>
      <c r="U393" s="719">
        <v>0.13253999999999999</v>
      </c>
      <c r="V393" s="722">
        <v>1.7999999999999901E-2</v>
      </c>
      <c r="W393" s="1036">
        <v>1.7999999999999999E-2</v>
      </c>
      <c r="X393" s="1036">
        <v>1.7999999999999999E-2</v>
      </c>
      <c r="Y393" s="723">
        <v>5.3999999999999902E-2</v>
      </c>
      <c r="Z393" s="722">
        <v>4.5999999999999902E-2</v>
      </c>
      <c r="AA393" s="1036">
        <v>6.1999999999999902E-2</v>
      </c>
      <c r="AB393" s="1036">
        <v>5.2000000000000102E-2</v>
      </c>
      <c r="AC393" s="723">
        <v>0.13799999999999901</v>
      </c>
      <c r="AD393" s="722">
        <v>1.2909999999999901E-2</v>
      </c>
      <c r="AE393" s="1036">
        <v>7.2389999999999998E-3</v>
      </c>
      <c r="AF393" s="1036">
        <v>4.9919999999999999E-3</v>
      </c>
      <c r="AG393" s="723">
        <v>6.1970999999999998E-2</v>
      </c>
      <c r="AH393" s="736">
        <v>1162.71922407804</v>
      </c>
      <c r="AI393" s="1035">
        <v>742.393097183333</v>
      </c>
      <c r="AJ393" s="737">
        <v>604.97248777259597</v>
      </c>
    </row>
    <row r="394" spans="1:36" ht="12.75" customHeight="1" x14ac:dyDescent="0.2">
      <c r="A394" s="1335" t="s">
        <v>1650</v>
      </c>
      <c r="B394" s="1336" t="s">
        <v>189</v>
      </c>
      <c r="C394" s="1337" t="s">
        <v>36</v>
      </c>
      <c r="D394" s="1338" t="s">
        <v>1746</v>
      </c>
      <c r="E394" s="1064" t="s">
        <v>1833</v>
      </c>
      <c r="F394" s="715">
        <v>2.8345999999999898</v>
      </c>
      <c r="G394" s="1039">
        <v>1.4232800000000001</v>
      </c>
      <c r="H394" s="1039">
        <v>1.19712</v>
      </c>
      <c r="I394" s="716">
        <v>26.627599999999902</v>
      </c>
      <c r="J394" s="715">
        <v>0.58890699999999896</v>
      </c>
      <c r="K394" s="1039">
        <v>0.28053800000000001</v>
      </c>
      <c r="L394" s="1039">
        <v>0.16602899999999901</v>
      </c>
      <c r="M394" s="716">
        <v>2.8267499999999899</v>
      </c>
      <c r="N394" s="715">
        <v>6.3405799999999903</v>
      </c>
      <c r="O394" s="1039">
        <v>3.4043199999999998</v>
      </c>
      <c r="P394" s="1039">
        <v>3.4954499999999902</v>
      </c>
      <c r="Q394" s="716">
        <v>47.702399999999898</v>
      </c>
      <c r="R394" s="718">
        <v>2.99949999999999E-2</v>
      </c>
      <c r="S394" s="1038">
        <v>2.3338999999999999E-2</v>
      </c>
      <c r="T394" s="1038">
        <v>1.6881E-2</v>
      </c>
      <c r="U394" s="719">
        <v>0.143978999999999</v>
      </c>
      <c r="V394" s="722">
        <v>3.0000000000000001E-3</v>
      </c>
      <c r="W394" s="1036">
        <v>3.0000000000000001E-3</v>
      </c>
      <c r="X394" s="1036">
        <v>3.0000000000000001E-3</v>
      </c>
      <c r="Y394" s="723">
        <v>8.9999999999999993E-3</v>
      </c>
      <c r="Z394" s="722">
        <v>4.5999999999999902E-2</v>
      </c>
      <c r="AA394" s="1036">
        <v>6.2E-2</v>
      </c>
      <c r="AB394" s="1036">
        <v>5.19999999999999E-2</v>
      </c>
      <c r="AC394" s="723">
        <v>0.13800000000000001</v>
      </c>
      <c r="AD394" s="722">
        <v>1.34629999999999E-2</v>
      </c>
      <c r="AE394" s="1036">
        <v>7.6949999999999996E-3</v>
      </c>
      <c r="AF394" s="1036">
        <v>5.0549999999999996E-3</v>
      </c>
      <c r="AG394" s="723">
        <v>6.4619999999999997E-2</v>
      </c>
      <c r="AH394" s="736">
        <v>1157.44641095257</v>
      </c>
      <c r="AI394" s="1035">
        <v>708.21557189564396</v>
      </c>
      <c r="AJ394" s="737">
        <v>556.93487186799803</v>
      </c>
    </row>
    <row r="395" spans="1:36" ht="12.75" customHeight="1" x14ac:dyDescent="0.2">
      <c r="A395" s="1335" t="s">
        <v>1651</v>
      </c>
      <c r="B395" s="1336" t="s">
        <v>189</v>
      </c>
      <c r="C395" s="1337" t="s">
        <v>36</v>
      </c>
      <c r="D395" s="1338" t="s">
        <v>1747</v>
      </c>
      <c r="E395" s="1064" t="s">
        <v>1833</v>
      </c>
      <c r="F395" s="715">
        <v>3.6207799999999901</v>
      </c>
      <c r="G395" s="1039">
        <v>1.8857699999999999</v>
      </c>
      <c r="H395" s="1039">
        <v>1.56263999999999</v>
      </c>
      <c r="I395" s="716">
        <v>29.277899999999999</v>
      </c>
      <c r="J395" s="715">
        <v>0.118641999999999</v>
      </c>
      <c r="K395" s="1039">
        <v>6.48200000000001E-2</v>
      </c>
      <c r="L395" s="1039">
        <v>4.3025000000000001E-2</v>
      </c>
      <c r="M395" s="716">
        <v>0.56948399999999999</v>
      </c>
      <c r="N395" s="715">
        <v>6.8393899999999999</v>
      </c>
      <c r="O395" s="1039">
        <v>4.2356999999999996</v>
      </c>
      <c r="P395" s="1039">
        <v>3.6390699999999998</v>
      </c>
      <c r="Q395" s="716">
        <v>43.426199999999902</v>
      </c>
      <c r="R395" s="718">
        <v>2.58209999999999E-2</v>
      </c>
      <c r="S395" s="1038">
        <v>1.6625999999999998E-2</v>
      </c>
      <c r="T395" s="1038">
        <v>1.3132E-2</v>
      </c>
      <c r="U395" s="719">
        <v>0.12393899999999999</v>
      </c>
      <c r="V395" s="722">
        <v>1.7999999999999901E-2</v>
      </c>
      <c r="W395" s="1036">
        <v>1.7999999999999999E-2</v>
      </c>
      <c r="X395" s="1036">
        <v>1.7999999999999999E-2</v>
      </c>
      <c r="Y395" s="723">
        <v>5.3999999999999999E-2</v>
      </c>
      <c r="Z395" s="722">
        <v>4.5999999999999999E-2</v>
      </c>
      <c r="AA395" s="1036">
        <v>6.2000000000000097E-2</v>
      </c>
      <c r="AB395" s="1036">
        <v>5.1999999999999998E-2</v>
      </c>
      <c r="AC395" s="723">
        <v>0.13800000000000001</v>
      </c>
      <c r="AD395" s="722">
        <v>1.2175999999999999E-2</v>
      </c>
      <c r="AE395" s="1036">
        <v>6.4190000000000098E-3</v>
      </c>
      <c r="AF395" s="1036">
        <v>4.2570000000000004E-3</v>
      </c>
      <c r="AG395" s="723">
        <v>5.8445999999999998E-2</v>
      </c>
      <c r="AH395" s="736">
        <v>1193.8480590009101</v>
      </c>
      <c r="AI395" s="1035">
        <v>741.22764839909098</v>
      </c>
      <c r="AJ395" s="737">
        <v>589.099491733337</v>
      </c>
    </row>
    <row r="396" spans="1:36" ht="12.75" customHeight="1" x14ac:dyDescent="0.2">
      <c r="A396" s="1335" t="s">
        <v>1652</v>
      </c>
      <c r="B396" s="1336" t="s">
        <v>189</v>
      </c>
      <c r="C396" s="1337" t="s">
        <v>36</v>
      </c>
      <c r="D396" s="1338" t="s">
        <v>1748</v>
      </c>
      <c r="E396" s="1064" t="s">
        <v>1832</v>
      </c>
      <c r="F396" s="715">
        <v>4.5093999999999896</v>
      </c>
      <c r="G396" s="1039">
        <v>4.7959500000000004</v>
      </c>
      <c r="H396" s="1039">
        <v>3.62384</v>
      </c>
      <c r="I396" s="716">
        <v>4.5093999999999896</v>
      </c>
      <c r="J396" s="715">
        <v>4.5271999999999899</v>
      </c>
      <c r="K396" s="1039">
        <v>0.602545</v>
      </c>
      <c r="L396" s="1039">
        <v>0.57270699999999997</v>
      </c>
      <c r="M396" s="716">
        <v>4.5271999999999997</v>
      </c>
      <c r="N396" s="715">
        <v>21.0015999999999</v>
      </c>
      <c r="O396" s="1039">
        <v>15.015000000000001</v>
      </c>
      <c r="P396" s="1039">
        <v>13.411300000000001</v>
      </c>
      <c r="Q396" s="716">
        <v>33.602599999999903</v>
      </c>
      <c r="R396" s="718">
        <v>1.3823799999999999</v>
      </c>
      <c r="S396" s="1038">
        <v>0.81836500000000001</v>
      </c>
      <c r="T396" s="1038">
        <v>0.63431099999999996</v>
      </c>
      <c r="U396" s="719">
        <v>2.4882799999999898</v>
      </c>
      <c r="V396" s="722">
        <v>2.9999999999999901E-3</v>
      </c>
      <c r="W396" s="1036">
        <v>3.0000000000000001E-3</v>
      </c>
      <c r="X396" s="1036">
        <v>3.0000000000000001E-3</v>
      </c>
      <c r="Y396" s="723">
        <v>2.9999999999999901E-3</v>
      </c>
      <c r="Z396" s="722">
        <v>0</v>
      </c>
      <c r="AA396" s="1036">
        <v>0</v>
      </c>
      <c r="AB396" s="1036">
        <v>0</v>
      </c>
      <c r="AC396" s="723">
        <v>0</v>
      </c>
      <c r="AD396" s="722">
        <v>0.69118999999999997</v>
      </c>
      <c r="AE396" s="1036">
        <v>0.40918300000000002</v>
      </c>
      <c r="AF396" s="1036">
        <v>0.31408000000000003</v>
      </c>
      <c r="AG396" s="723">
        <v>0.69118999999999897</v>
      </c>
      <c r="AH396" s="736">
        <v>1205.59696231667</v>
      </c>
      <c r="AI396" s="1035">
        <v>866.34444994067803</v>
      </c>
      <c r="AJ396" s="737">
        <v>745.47327147218198</v>
      </c>
    </row>
    <row r="397" spans="1:36" ht="12.75" customHeight="1" x14ac:dyDescent="0.2">
      <c r="A397" s="1335" t="s">
        <v>1653</v>
      </c>
      <c r="B397" s="1336" t="s">
        <v>189</v>
      </c>
      <c r="C397" s="1337" t="s">
        <v>36</v>
      </c>
      <c r="D397" s="1338" t="s">
        <v>1749</v>
      </c>
      <c r="E397" s="1064" t="s">
        <v>1831</v>
      </c>
      <c r="F397" s="715">
        <v>2.9952999999999999</v>
      </c>
      <c r="G397" s="1039">
        <v>2.2446700000000002</v>
      </c>
      <c r="H397" s="1039">
        <v>1.61442</v>
      </c>
      <c r="I397" s="716">
        <v>2.9952999999999901</v>
      </c>
      <c r="J397" s="715">
        <v>1.264</v>
      </c>
      <c r="K397" s="1039">
        <v>0.67425000000000002</v>
      </c>
      <c r="L397" s="1039">
        <v>0.53016600000000003</v>
      </c>
      <c r="M397" s="716">
        <v>1.264</v>
      </c>
      <c r="N397" s="715">
        <v>13.8338</v>
      </c>
      <c r="O397" s="1039">
        <v>9.8889499999999906</v>
      </c>
      <c r="P397" s="1039">
        <v>8.5974599999999892</v>
      </c>
      <c r="Q397" s="716">
        <v>22.1341</v>
      </c>
      <c r="R397" s="718">
        <v>0.71705999999999903</v>
      </c>
      <c r="S397" s="1038">
        <v>0.40835500000000002</v>
      </c>
      <c r="T397" s="1038">
        <v>0.32282499999999897</v>
      </c>
      <c r="U397" s="719">
        <v>1.29070999999999</v>
      </c>
      <c r="V397" s="722">
        <v>3.0000000000000001E-3</v>
      </c>
      <c r="W397" s="1036">
        <v>2.9999999999999901E-3</v>
      </c>
      <c r="X397" s="1036">
        <v>3.0000000000000001E-3</v>
      </c>
      <c r="Y397" s="723">
        <v>2.9999999999999901E-3</v>
      </c>
      <c r="Z397" s="722">
        <v>1.9E-2</v>
      </c>
      <c r="AA397" s="1036">
        <v>1.6E-2</v>
      </c>
      <c r="AB397" s="1036">
        <v>1.09999999999999E-2</v>
      </c>
      <c r="AC397" s="723">
        <v>1.9E-2</v>
      </c>
      <c r="AD397" s="722">
        <v>0.46608899999999998</v>
      </c>
      <c r="AE397" s="1036">
        <v>0.26543099999999997</v>
      </c>
      <c r="AF397" s="1036">
        <v>0.20776499999999901</v>
      </c>
      <c r="AG397" s="723">
        <v>0.46608899999999898</v>
      </c>
      <c r="AH397" s="736">
        <v>1209.9936701315701</v>
      </c>
      <c r="AI397" s="1035">
        <v>864.84670810184298</v>
      </c>
      <c r="AJ397" s="737">
        <v>742.18674317220405</v>
      </c>
    </row>
    <row r="398" spans="1:36" ht="12.75" customHeight="1" x14ac:dyDescent="0.2">
      <c r="A398" s="1335" t="s">
        <v>1654</v>
      </c>
      <c r="B398" s="1336" t="s">
        <v>189</v>
      </c>
      <c r="C398" s="1337" t="s">
        <v>36</v>
      </c>
      <c r="D398" s="1338" t="s">
        <v>1750</v>
      </c>
      <c r="E398" s="1064" t="s">
        <v>1830</v>
      </c>
      <c r="F398" s="715">
        <v>2.4234</v>
      </c>
      <c r="G398" s="1039">
        <v>1.8139399999999899</v>
      </c>
      <c r="H398" s="1039">
        <v>1.2921400000000001</v>
      </c>
      <c r="I398" s="716">
        <v>2.4234</v>
      </c>
      <c r="J398" s="715">
        <v>0.81008999999999998</v>
      </c>
      <c r="K398" s="1039">
        <v>0.427289999999999</v>
      </c>
      <c r="L398" s="1039">
        <v>0.33321800000000001</v>
      </c>
      <c r="M398" s="716">
        <v>0.81008999999999998</v>
      </c>
      <c r="N398" s="715">
        <v>14.587399999999899</v>
      </c>
      <c r="O398" s="1039">
        <v>10.223999999999901</v>
      </c>
      <c r="P398" s="1039">
        <v>8.8565800000000099</v>
      </c>
      <c r="Q398" s="716">
        <v>23.3398</v>
      </c>
      <c r="R398" s="718">
        <v>0.31252000000000002</v>
      </c>
      <c r="S398" s="1038">
        <v>0.19103000000000001</v>
      </c>
      <c r="T398" s="1038">
        <v>0.16345999999999999</v>
      </c>
      <c r="U398" s="719">
        <v>0.56253600000000004</v>
      </c>
      <c r="V398" s="722">
        <v>2.9999999999999901E-3</v>
      </c>
      <c r="W398" s="1036">
        <v>2.9999999999999901E-3</v>
      </c>
      <c r="X398" s="1036">
        <v>3.0000000000000001E-3</v>
      </c>
      <c r="Y398" s="723">
        <v>3.0000000000000001E-3</v>
      </c>
      <c r="Z398" s="722">
        <v>1.7999999999999901E-2</v>
      </c>
      <c r="AA398" s="1036">
        <v>1.59999999999999E-2</v>
      </c>
      <c r="AB398" s="1036">
        <v>0.01</v>
      </c>
      <c r="AC398" s="723">
        <v>1.7999999999999999E-2</v>
      </c>
      <c r="AD398" s="722">
        <v>0.20313800000000001</v>
      </c>
      <c r="AE398" s="1036">
        <v>0.124169999999999</v>
      </c>
      <c r="AF398" s="1036">
        <v>0.105461</v>
      </c>
      <c r="AG398" s="723">
        <v>0.20313800000000001</v>
      </c>
      <c r="AH398" s="736">
        <v>1202.4132949457901</v>
      </c>
      <c r="AI398" s="1035">
        <v>855.16076566549805</v>
      </c>
      <c r="AJ398" s="737">
        <v>735.13433989759301</v>
      </c>
    </row>
    <row r="399" spans="1:36" ht="12.75" customHeight="1" x14ac:dyDescent="0.2">
      <c r="A399" s="1335" t="s">
        <v>1655</v>
      </c>
      <c r="B399" s="1336" t="s">
        <v>189</v>
      </c>
      <c r="C399" s="1337" t="s">
        <v>36</v>
      </c>
      <c r="D399" s="1338" t="s">
        <v>1751</v>
      </c>
      <c r="E399" s="1064" t="s">
        <v>1829</v>
      </c>
      <c r="F399" s="715">
        <v>2.5046999999999899</v>
      </c>
      <c r="G399" s="1039">
        <v>2.1515599999999901</v>
      </c>
      <c r="H399" s="1039">
        <v>1.52270999999999</v>
      </c>
      <c r="I399" s="716">
        <v>2.5047000000000001</v>
      </c>
      <c r="J399" s="715">
        <v>0.76110999999999895</v>
      </c>
      <c r="K399" s="1039">
        <v>0.39387</v>
      </c>
      <c r="L399" s="1039">
        <v>0.30440099999999998</v>
      </c>
      <c r="M399" s="716">
        <v>0.76110999999999995</v>
      </c>
      <c r="N399" s="715">
        <v>15.575399999999901</v>
      </c>
      <c r="O399" s="1039">
        <v>9.4429099999999995</v>
      </c>
      <c r="P399" s="1039">
        <v>8.3428400000000007</v>
      </c>
      <c r="Q399" s="716">
        <v>28.035774</v>
      </c>
      <c r="R399" s="718">
        <v>0.30329699999999998</v>
      </c>
      <c r="S399" s="1038">
        <v>0.16756399999999999</v>
      </c>
      <c r="T399" s="1038">
        <v>0.12926199999999899</v>
      </c>
      <c r="U399" s="719">
        <v>0.54593400000000003</v>
      </c>
      <c r="V399" s="722">
        <v>2.9999999999999901E-3</v>
      </c>
      <c r="W399" s="1036">
        <v>3.0000000000000001E-3</v>
      </c>
      <c r="X399" s="1036">
        <v>3.0000000000000001E-3</v>
      </c>
      <c r="Y399" s="723">
        <v>3.0000000000000001E-3</v>
      </c>
      <c r="Z399" s="722">
        <v>9.9999999999999898E-3</v>
      </c>
      <c r="AA399" s="1036">
        <v>9.0000000000000097E-3</v>
      </c>
      <c r="AB399" s="1036">
        <v>7.0000000000000001E-3</v>
      </c>
      <c r="AC399" s="723">
        <v>0.01</v>
      </c>
      <c r="AD399" s="722">
        <v>0.212307999999999</v>
      </c>
      <c r="AE399" s="1036">
        <v>0.117295</v>
      </c>
      <c r="AF399" s="1036">
        <v>8.9538000000000104E-2</v>
      </c>
      <c r="AG399" s="723">
        <v>0.212308</v>
      </c>
      <c r="AH399" s="736">
        <v>1224.41613947223</v>
      </c>
      <c r="AI399" s="1035">
        <v>763.01660431225901</v>
      </c>
      <c r="AJ399" s="737">
        <v>672.03940341473003</v>
      </c>
    </row>
    <row r="400" spans="1:36" ht="12.75" customHeight="1" x14ac:dyDescent="0.2">
      <c r="A400" s="1335" t="s">
        <v>1656</v>
      </c>
      <c r="B400" s="1336" t="s">
        <v>189</v>
      </c>
      <c r="C400" s="1337" t="s">
        <v>36</v>
      </c>
      <c r="D400" s="1338" t="s">
        <v>1752</v>
      </c>
      <c r="E400" s="1064" t="s">
        <v>1828</v>
      </c>
      <c r="F400" s="715">
        <v>8.1399999999999899</v>
      </c>
      <c r="G400" s="1039">
        <v>3.14</v>
      </c>
      <c r="H400" s="1039">
        <v>1.43999999999999</v>
      </c>
      <c r="I400" s="716">
        <v>16.279999999999902</v>
      </c>
      <c r="J400" s="715">
        <v>0.13999999999999899</v>
      </c>
      <c r="K400" s="1039">
        <v>6.9999999999999896E-2</v>
      </c>
      <c r="L400" s="1039">
        <v>3.9999999999999897E-2</v>
      </c>
      <c r="M400" s="716">
        <v>0.27999999999999903</v>
      </c>
      <c r="N400" s="715">
        <v>15.069999999999901</v>
      </c>
      <c r="O400" s="1039">
        <v>7.9099999999999904</v>
      </c>
      <c r="P400" s="1039">
        <v>7.8999999999999897</v>
      </c>
      <c r="Q400" s="716">
        <v>48.223999999999897</v>
      </c>
      <c r="R400" s="718">
        <v>6.1159999999999902E-2</v>
      </c>
      <c r="S400" s="1038">
        <v>3.1335000000000002E-2</v>
      </c>
      <c r="T400" s="1038">
        <v>2.3611E-2</v>
      </c>
      <c r="U400" s="719">
        <v>0.22017600000000001</v>
      </c>
      <c r="V400" s="722">
        <v>3.0000000000000001E-3</v>
      </c>
      <c r="W400" s="1036">
        <v>2.9999999999999901E-3</v>
      </c>
      <c r="X400" s="1036">
        <v>2.9999999999999901E-3</v>
      </c>
      <c r="Y400" s="723">
        <v>5.9999999999999897E-3</v>
      </c>
      <c r="Z400" s="722">
        <v>1.7399999999999902E-2</v>
      </c>
      <c r="AA400" s="1036">
        <v>2.1399999999999898E-2</v>
      </c>
      <c r="AB400" s="1036">
        <v>1.7399999999999902E-2</v>
      </c>
      <c r="AC400" s="723">
        <v>3.47999999999999E-2</v>
      </c>
      <c r="AD400" s="722">
        <v>4.5870000000000001E-2</v>
      </c>
      <c r="AE400" s="1036">
        <v>2.35009999999999E-2</v>
      </c>
      <c r="AF400" s="1036">
        <v>1.7412E-2</v>
      </c>
      <c r="AG400" s="723">
        <v>0.146783999999999</v>
      </c>
      <c r="AH400" s="736">
        <v>1269.1859219873199</v>
      </c>
      <c r="AI400" s="1035">
        <v>731.07557918477505</v>
      </c>
      <c r="AJ400" s="737">
        <v>595.02873711130303</v>
      </c>
    </row>
    <row r="401" spans="1:36" ht="12.75" customHeight="1" x14ac:dyDescent="0.2">
      <c r="A401" s="1335" t="s">
        <v>1657</v>
      </c>
      <c r="B401" s="1336" t="s">
        <v>189</v>
      </c>
      <c r="C401" s="1337" t="s">
        <v>36</v>
      </c>
      <c r="D401" s="1338" t="s">
        <v>1744</v>
      </c>
      <c r="E401" s="1064" t="s">
        <v>1827</v>
      </c>
      <c r="F401" s="715">
        <v>1.55211999999999</v>
      </c>
      <c r="G401" s="1039">
        <v>0.89512299999999401</v>
      </c>
      <c r="H401" s="1039">
        <v>0.87632000000000398</v>
      </c>
      <c r="I401" s="716">
        <v>17.8384999999999</v>
      </c>
      <c r="J401" s="715">
        <v>0.151223999999999</v>
      </c>
      <c r="K401" s="1039">
        <v>9.2656999999999698E-2</v>
      </c>
      <c r="L401" s="1039">
        <v>1.0985999999999999E-2</v>
      </c>
      <c r="M401" s="716">
        <v>0.96783600000000103</v>
      </c>
      <c r="N401" s="715">
        <v>6.05899999999997</v>
      </c>
      <c r="O401" s="1039">
        <v>2.7029999999999901</v>
      </c>
      <c r="P401" s="1039">
        <v>1.8702100000000099</v>
      </c>
      <c r="Q401" s="716">
        <v>28.695999999999898</v>
      </c>
      <c r="R401" s="718">
        <v>1.8586999999999899E-2</v>
      </c>
      <c r="S401" s="1038">
        <v>1.2276999999999901E-2</v>
      </c>
      <c r="T401" s="1038">
        <v>1.0146000000000001E-2</v>
      </c>
      <c r="U401" s="719">
        <v>0.11895600000000001</v>
      </c>
      <c r="V401" s="722">
        <v>0.13599999999999801</v>
      </c>
      <c r="W401" s="1036">
        <v>0.17499999999999899</v>
      </c>
      <c r="X401" s="1036">
        <v>8.0000000000000293E-2</v>
      </c>
      <c r="Y401" s="723">
        <v>0.56400000000000305</v>
      </c>
      <c r="Z401" s="722">
        <v>5.64999999999998E-2</v>
      </c>
      <c r="AA401" s="1036">
        <v>5.9499999999999803E-2</v>
      </c>
      <c r="AB401" s="1036">
        <v>4.4500000000000102E-2</v>
      </c>
      <c r="AC401" s="723">
        <v>0.22600000000000101</v>
      </c>
      <c r="AD401" s="722">
        <v>4.6669999999999897E-3</v>
      </c>
      <c r="AE401" s="1036">
        <v>2.3889999999999901E-3</v>
      </c>
      <c r="AF401" s="1036">
        <v>1.781E-3</v>
      </c>
      <c r="AG401" s="723">
        <v>2.98680000000002E-2</v>
      </c>
      <c r="AH401" s="736">
        <v>1118.9739984902601</v>
      </c>
      <c r="AI401" s="1035">
        <v>773.87693070030502</v>
      </c>
      <c r="AJ401" s="737">
        <v>623.95176153054899</v>
      </c>
    </row>
    <row r="402" spans="1:36" ht="12.75" customHeight="1" x14ac:dyDescent="0.2">
      <c r="A402" s="1335" t="s">
        <v>1658</v>
      </c>
      <c r="B402" s="1336" t="s">
        <v>189</v>
      </c>
      <c r="C402" s="1337" t="s">
        <v>1484</v>
      </c>
      <c r="D402" s="1338" t="s">
        <v>1753</v>
      </c>
      <c r="E402" s="1064" t="s">
        <v>152</v>
      </c>
      <c r="F402" s="715">
        <v>0</v>
      </c>
      <c r="G402" s="1039">
        <v>0</v>
      </c>
      <c r="H402" s="1039">
        <v>0</v>
      </c>
      <c r="I402" s="716">
        <v>0</v>
      </c>
      <c r="J402" s="715">
        <v>0</v>
      </c>
      <c r="K402" s="1039">
        <v>0</v>
      </c>
      <c r="L402" s="1039">
        <v>0</v>
      </c>
      <c r="M402" s="716">
        <v>0</v>
      </c>
      <c r="N402" s="715">
        <v>0</v>
      </c>
      <c r="O402" s="1039">
        <v>0</v>
      </c>
      <c r="P402" s="1039">
        <v>0</v>
      </c>
      <c r="Q402" s="716">
        <v>0</v>
      </c>
      <c r="R402" s="718">
        <v>0</v>
      </c>
      <c r="S402" s="1038">
        <v>0</v>
      </c>
      <c r="T402" s="1038">
        <v>0</v>
      </c>
      <c r="U402" s="719">
        <v>0</v>
      </c>
      <c r="V402" s="722">
        <v>0</v>
      </c>
      <c r="W402" s="1036">
        <v>0</v>
      </c>
      <c r="X402" s="1036">
        <v>0</v>
      </c>
      <c r="Y402" s="723">
        <v>0</v>
      </c>
      <c r="Z402" s="722">
        <v>0</v>
      </c>
      <c r="AA402" s="1036">
        <v>0</v>
      </c>
      <c r="AB402" s="1036">
        <v>0</v>
      </c>
      <c r="AC402" s="723">
        <v>0</v>
      </c>
      <c r="AD402" s="722">
        <v>0</v>
      </c>
      <c r="AE402" s="1036">
        <v>0</v>
      </c>
      <c r="AF402" s="1036">
        <v>0</v>
      </c>
      <c r="AG402" s="723">
        <v>0</v>
      </c>
      <c r="AH402" s="736">
        <v>0</v>
      </c>
      <c r="AI402" s="1035">
        <v>0</v>
      </c>
      <c r="AJ402" s="737">
        <v>0</v>
      </c>
    </row>
    <row r="403" spans="1:36" ht="12.75" customHeight="1" x14ac:dyDescent="0.2">
      <c r="A403" s="1335" t="s">
        <v>1660</v>
      </c>
      <c r="B403" s="1336" t="s">
        <v>189</v>
      </c>
      <c r="C403" s="1337" t="s">
        <v>896</v>
      </c>
      <c r="D403" s="1338" t="s">
        <v>1753</v>
      </c>
      <c r="E403" s="1064" t="s">
        <v>152</v>
      </c>
      <c r="F403" s="715">
        <v>0</v>
      </c>
      <c r="G403" s="1039">
        <v>0</v>
      </c>
      <c r="H403" s="1039">
        <v>0</v>
      </c>
      <c r="I403" s="716">
        <v>0</v>
      </c>
      <c r="J403" s="715">
        <v>0</v>
      </c>
      <c r="K403" s="1039">
        <v>0</v>
      </c>
      <c r="L403" s="1039">
        <v>0</v>
      </c>
      <c r="M403" s="716">
        <v>0</v>
      </c>
      <c r="N403" s="715">
        <v>0</v>
      </c>
      <c r="O403" s="1039">
        <v>0</v>
      </c>
      <c r="P403" s="1039">
        <v>0</v>
      </c>
      <c r="Q403" s="716">
        <v>0</v>
      </c>
      <c r="R403" s="718">
        <v>0</v>
      </c>
      <c r="S403" s="1038">
        <v>0</v>
      </c>
      <c r="T403" s="1038">
        <v>0</v>
      </c>
      <c r="U403" s="719">
        <v>0</v>
      </c>
      <c r="V403" s="722">
        <v>0</v>
      </c>
      <c r="W403" s="1036">
        <v>0</v>
      </c>
      <c r="X403" s="1036">
        <v>0</v>
      </c>
      <c r="Y403" s="723">
        <v>0</v>
      </c>
      <c r="Z403" s="722">
        <v>0</v>
      </c>
      <c r="AA403" s="1036">
        <v>0</v>
      </c>
      <c r="AB403" s="1036">
        <v>0</v>
      </c>
      <c r="AC403" s="723">
        <v>0</v>
      </c>
      <c r="AD403" s="722">
        <v>0</v>
      </c>
      <c r="AE403" s="1036">
        <v>0</v>
      </c>
      <c r="AF403" s="1036">
        <v>0</v>
      </c>
      <c r="AG403" s="723">
        <v>0</v>
      </c>
      <c r="AH403" s="736">
        <v>0</v>
      </c>
      <c r="AI403" s="1035">
        <v>0</v>
      </c>
      <c r="AJ403" s="737">
        <v>0</v>
      </c>
    </row>
    <row r="404" spans="1:36" ht="12.75" customHeight="1" x14ac:dyDescent="0.2"/>
  </sheetData>
  <mergeCells count="9">
    <mergeCell ref="AD3:AG4"/>
    <mergeCell ref="AH3:AJ4"/>
    <mergeCell ref="A1:B1"/>
    <mergeCell ref="F3:I4"/>
    <mergeCell ref="J3:M4"/>
    <mergeCell ref="N3:Q4"/>
    <mergeCell ref="R3:U4"/>
    <mergeCell ref="V3:Y4"/>
    <mergeCell ref="Z3:AC4"/>
  </mergeCells>
  <hyperlinks>
    <hyperlink ref="A1" location="Contents!A1" display="To table of contents" xr:uid="{26626EE1-189D-45DF-BE3F-DABB52C53465}"/>
  </hyperlinks>
  <pageMargins left="0.45" right="0.22" top="0.39" bottom="0.21" header="0.3" footer="0.17"/>
  <pageSetup paperSize="9" scale="70" fitToHeight="2" orientation="landscape" r:id="rId1"/>
  <headerFooter alignWithMargins="0"/>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9AD2-2AF6-4536-A103-D47295088B4C}">
  <sheetPr codeName="Blad22">
    <tabColor theme="4" tint="0.79998168889431442"/>
  </sheetPr>
  <dimension ref="A1:L414"/>
  <sheetViews>
    <sheetView zoomScale="70" zoomScaleNormal="70" workbookViewId="0">
      <selection sqref="A1:B1"/>
    </sheetView>
  </sheetViews>
  <sheetFormatPr defaultRowHeight="12" x14ac:dyDescent="0.2"/>
  <cols>
    <col min="1" max="2" width="22" style="694" customWidth="1"/>
    <col min="3" max="3" width="17.33203125" style="694" customWidth="1"/>
    <col min="4" max="4" width="9.33203125" style="694"/>
    <col min="5" max="6" width="9.33203125" style="694" customWidth="1"/>
    <col min="7" max="16384" width="9.33203125" style="694"/>
  </cols>
  <sheetData>
    <row r="1" spans="1:12" ht="30" customHeight="1" x14ac:dyDescent="0.2">
      <c r="A1" s="1808" t="s">
        <v>2</v>
      </c>
      <c r="B1" s="1808"/>
    </row>
    <row r="2" spans="1:12" ht="20.25" x14ac:dyDescent="0.3">
      <c r="A2" s="699" t="s">
        <v>2136</v>
      </c>
    </row>
    <row r="3" spans="1:12" ht="15" customHeight="1" x14ac:dyDescent="0.2">
      <c r="A3" s="704" t="s">
        <v>1539</v>
      </c>
    </row>
    <row r="4" spans="1:12" ht="12.75" x14ac:dyDescent="0.2">
      <c r="A4" s="1240"/>
      <c r="B4" s="545"/>
      <c r="C4" s="545"/>
      <c r="D4" s="1241"/>
      <c r="E4" s="545" t="s">
        <v>1540</v>
      </c>
      <c r="F4" s="545"/>
      <c r="G4" s="545"/>
      <c r="H4" s="1241"/>
    </row>
    <row r="5" spans="1:12" ht="12.75" x14ac:dyDescent="0.2">
      <c r="A5" s="547" t="s">
        <v>1541</v>
      </c>
      <c r="B5" s="548"/>
      <c r="C5" s="548"/>
      <c r="D5" s="514"/>
      <c r="E5" s="312">
        <v>2018</v>
      </c>
      <c r="F5" s="312">
        <v>2019</v>
      </c>
      <c r="G5" s="312">
        <v>2020</v>
      </c>
      <c r="H5" s="312">
        <v>2021</v>
      </c>
    </row>
    <row r="6" spans="1:12" ht="12.75" x14ac:dyDescent="0.2">
      <c r="A6" s="1327" t="s">
        <v>191</v>
      </c>
      <c r="B6" s="549"/>
      <c r="C6" s="549"/>
      <c r="D6" s="1328"/>
      <c r="E6" s="550">
        <v>632.20000000000005</v>
      </c>
      <c r="F6" s="550">
        <v>615.20000000000005</v>
      </c>
      <c r="G6" s="550">
        <v>493.8</v>
      </c>
      <c r="H6" s="550">
        <v>488.1</v>
      </c>
    </row>
    <row r="7" spans="1:12" ht="12.75" x14ac:dyDescent="0.2">
      <c r="A7" s="551" t="s">
        <v>188</v>
      </c>
      <c r="B7" s="552"/>
      <c r="C7" s="552"/>
      <c r="D7" s="553"/>
      <c r="E7" s="554">
        <v>17961.2</v>
      </c>
      <c r="F7" s="554">
        <v>18438.8</v>
      </c>
      <c r="G7" s="554">
        <v>17904.7</v>
      </c>
      <c r="H7" s="554">
        <v>18831.7</v>
      </c>
    </row>
    <row r="8" spans="1:12" ht="12.75" x14ac:dyDescent="0.2">
      <c r="A8" s="555" t="s">
        <v>186</v>
      </c>
      <c r="B8" s="556"/>
      <c r="C8" s="556"/>
      <c r="D8" s="557"/>
      <c r="E8" s="558">
        <v>109337.4</v>
      </c>
      <c r="F8" s="558">
        <v>109086.8</v>
      </c>
      <c r="G8" s="558">
        <v>91723</v>
      </c>
      <c r="H8" s="558">
        <v>95939.8</v>
      </c>
    </row>
    <row r="9" spans="1:12" ht="12.75" x14ac:dyDescent="0.2">
      <c r="A9" s="559" t="s">
        <v>189</v>
      </c>
      <c r="B9" s="560"/>
      <c r="C9" s="560"/>
      <c r="D9" s="561"/>
      <c r="E9" s="562">
        <v>2126.4</v>
      </c>
      <c r="F9" s="562">
        <v>2102.6999999999998</v>
      </c>
      <c r="G9" s="562">
        <v>2027.3</v>
      </c>
      <c r="H9" s="562">
        <v>2032</v>
      </c>
    </row>
    <row r="10" spans="1:12" ht="12.75" x14ac:dyDescent="0.2">
      <c r="A10" s="563" t="s">
        <v>190</v>
      </c>
      <c r="B10" s="564"/>
      <c r="C10" s="564"/>
      <c r="D10" s="565"/>
      <c r="E10" s="566">
        <v>5126.3999999999996</v>
      </c>
      <c r="F10" s="566">
        <v>5209.3999999999996</v>
      </c>
      <c r="G10" s="566">
        <v>5255.5</v>
      </c>
      <c r="H10" s="566">
        <v>5345.3</v>
      </c>
    </row>
    <row r="11" spans="1:12" ht="12.75" x14ac:dyDescent="0.2">
      <c r="A11" s="703" t="s">
        <v>1542</v>
      </c>
      <c r="B11" s="702"/>
      <c r="C11" s="702"/>
      <c r="D11" s="701"/>
      <c r="E11" s="1435">
        <v>460.5</v>
      </c>
      <c r="F11" s="1435">
        <v>460</v>
      </c>
      <c r="G11" s="1435">
        <v>448.2</v>
      </c>
      <c r="H11" s="1435">
        <v>468.4</v>
      </c>
    </row>
    <row r="12" spans="1:12" x14ac:dyDescent="0.2">
      <c r="A12" s="700"/>
      <c r="B12" s="700"/>
      <c r="C12" s="700"/>
      <c r="D12" s="700"/>
    </row>
    <row r="14" spans="1:12" ht="20.25" x14ac:dyDescent="0.3">
      <c r="A14" s="699" t="s">
        <v>2135</v>
      </c>
    </row>
    <row r="15" spans="1:12" ht="15" x14ac:dyDescent="0.25">
      <c r="A15" s="698" t="s">
        <v>1543</v>
      </c>
    </row>
    <row r="16" spans="1:12" ht="12.75" x14ac:dyDescent="0.2">
      <c r="A16" s="567"/>
      <c r="B16" s="567"/>
      <c r="C16" s="567"/>
      <c r="D16" s="567" t="s">
        <v>1544</v>
      </c>
      <c r="E16" s="312" t="s">
        <v>1545</v>
      </c>
      <c r="F16" s="1241"/>
      <c r="G16" s="1241"/>
      <c r="H16" s="1241"/>
      <c r="J16" s="312" t="s">
        <v>2099</v>
      </c>
      <c r="K16" s="545"/>
      <c r="L16" s="1241"/>
    </row>
    <row r="17" spans="1:12" ht="12.75" x14ac:dyDescent="0.2">
      <c r="A17" s="1436" t="s">
        <v>995</v>
      </c>
      <c r="B17" s="1436" t="s">
        <v>556</v>
      </c>
      <c r="C17" s="1436" t="s">
        <v>133</v>
      </c>
      <c r="D17" s="1436" t="s">
        <v>1546</v>
      </c>
      <c r="E17" s="312">
        <v>2018</v>
      </c>
      <c r="F17" s="312">
        <v>2019</v>
      </c>
      <c r="G17" s="312">
        <v>2020</v>
      </c>
      <c r="H17" s="312">
        <v>2021</v>
      </c>
      <c r="J17" s="312" t="s">
        <v>551</v>
      </c>
      <c r="K17" s="312" t="s">
        <v>552</v>
      </c>
      <c r="L17" s="312" t="s">
        <v>553</v>
      </c>
    </row>
    <row r="18" spans="1:12" ht="12.75" x14ac:dyDescent="0.2">
      <c r="A18" s="697" t="s">
        <v>880</v>
      </c>
      <c r="B18" s="697" t="s">
        <v>191</v>
      </c>
      <c r="C18" s="697" t="s">
        <v>8</v>
      </c>
      <c r="D18" s="697" t="s">
        <v>1547</v>
      </c>
      <c r="E18" s="569">
        <v>0</v>
      </c>
      <c r="F18" s="569">
        <v>0</v>
      </c>
      <c r="G18" s="569">
        <v>0</v>
      </c>
      <c r="H18" s="569">
        <v>0</v>
      </c>
      <c r="J18" s="569">
        <v>0</v>
      </c>
      <c r="K18" s="569">
        <v>0</v>
      </c>
      <c r="L18" s="569">
        <v>0</v>
      </c>
    </row>
    <row r="19" spans="1:12" ht="12.75" x14ac:dyDescent="0.2">
      <c r="A19" s="568" t="s">
        <v>893</v>
      </c>
      <c r="B19" s="568" t="s">
        <v>191</v>
      </c>
      <c r="C19" s="568" t="s">
        <v>151</v>
      </c>
      <c r="D19" s="568" t="s">
        <v>1548</v>
      </c>
      <c r="E19" s="570"/>
      <c r="F19" s="570"/>
      <c r="G19" s="570"/>
      <c r="H19" s="570"/>
      <c r="J19" s="570"/>
      <c r="K19" s="570"/>
      <c r="L19" s="570"/>
    </row>
    <row r="20" spans="1:12" ht="12.75" x14ac:dyDescent="0.2">
      <c r="A20" s="568" t="s">
        <v>894</v>
      </c>
      <c r="B20" s="568" t="s">
        <v>191</v>
      </c>
      <c r="C20" s="568" t="s">
        <v>151</v>
      </c>
      <c r="D20" s="568" t="s">
        <v>1548</v>
      </c>
      <c r="E20" s="570">
        <v>0.06</v>
      </c>
      <c r="F20" s="570">
        <v>0.05</v>
      </c>
      <c r="G20" s="570">
        <v>0.05</v>
      </c>
      <c r="H20" s="570">
        <v>0.05</v>
      </c>
      <c r="J20" s="570">
        <v>0.68</v>
      </c>
      <c r="K20" s="570">
        <v>0.3</v>
      </c>
      <c r="L20" s="570">
        <v>0.03</v>
      </c>
    </row>
    <row r="21" spans="1:12" ht="12.75" x14ac:dyDescent="0.2">
      <c r="A21" s="568" t="s">
        <v>1549</v>
      </c>
      <c r="B21" s="568" t="s">
        <v>191</v>
      </c>
      <c r="C21" s="568" t="s">
        <v>151</v>
      </c>
      <c r="D21" s="568" t="s">
        <v>1548</v>
      </c>
      <c r="E21" s="570">
        <v>0</v>
      </c>
      <c r="F21" s="570">
        <v>0</v>
      </c>
      <c r="G21" s="570">
        <v>0</v>
      </c>
      <c r="H21" s="570">
        <v>0</v>
      </c>
      <c r="J21" s="570">
        <v>0</v>
      </c>
      <c r="K21" s="570">
        <v>0</v>
      </c>
      <c r="L21" s="570">
        <v>0</v>
      </c>
    </row>
    <row r="22" spans="1:12" ht="12.75" x14ac:dyDescent="0.2">
      <c r="A22" s="568" t="s">
        <v>959</v>
      </c>
      <c r="B22" s="568" t="s">
        <v>191</v>
      </c>
      <c r="C22" s="568" t="s">
        <v>151</v>
      </c>
      <c r="D22" s="568" t="s">
        <v>1548</v>
      </c>
      <c r="E22" s="570">
        <v>0.01</v>
      </c>
      <c r="F22" s="570">
        <v>0.01</v>
      </c>
      <c r="G22" s="570">
        <v>0.01</v>
      </c>
      <c r="H22" s="570">
        <v>0.01</v>
      </c>
      <c r="J22" s="570">
        <v>0.68</v>
      </c>
      <c r="K22" s="570">
        <v>0.3</v>
      </c>
      <c r="L22" s="570">
        <v>0.03</v>
      </c>
    </row>
    <row r="23" spans="1:12" ht="12.75" x14ac:dyDescent="0.2">
      <c r="A23" s="568" t="s">
        <v>1550</v>
      </c>
      <c r="B23" s="568" t="s">
        <v>191</v>
      </c>
      <c r="C23" s="568" t="s">
        <v>151</v>
      </c>
      <c r="D23" s="568" t="s">
        <v>1548</v>
      </c>
      <c r="E23" s="570">
        <v>0</v>
      </c>
      <c r="F23" s="570">
        <v>0</v>
      </c>
      <c r="G23" s="570">
        <v>0</v>
      </c>
      <c r="H23" s="570">
        <v>0</v>
      </c>
      <c r="J23" s="570">
        <v>0</v>
      </c>
      <c r="K23" s="570">
        <v>0</v>
      </c>
      <c r="L23" s="570">
        <v>0</v>
      </c>
    </row>
    <row r="24" spans="1:12" ht="12.75" x14ac:dyDescent="0.2">
      <c r="A24" s="568" t="s">
        <v>895</v>
      </c>
      <c r="B24" s="568" t="s">
        <v>191</v>
      </c>
      <c r="C24" s="568" t="s">
        <v>151</v>
      </c>
      <c r="D24" s="568" t="s">
        <v>1548</v>
      </c>
      <c r="E24" s="570">
        <v>0</v>
      </c>
      <c r="F24" s="570">
        <v>0.01</v>
      </c>
      <c r="G24" s="570">
        <v>0.03</v>
      </c>
      <c r="H24" s="570">
        <v>0.03</v>
      </c>
      <c r="J24" s="570">
        <v>0.68</v>
      </c>
      <c r="K24" s="570">
        <v>0.3</v>
      </c>
      <c r="L24" s="570">
        <v>0.03</v>
      </c>
    </row>
    <row r="25" spans="1:12" ht="12.75" x14ac:dyDescent="0.2">
      <c r="A25" s="568" t="s">
        <v>1551</v>
      </c>
      <c r="B25" s="568" t="s">
        <v>191</v>
      </c>
      <c r="C25" s="568" t="s">
        <v>151</v>
      </c>
      <c r="D25" s="568" t="s">
        <v>1548</v>
      </c>
      <c r="E25" s="570">
        <v>0</v>
      </c>
      <c r="F25" s="570">
        <v>0</v>
      </c>
      <c r="G25" s="570">
        <v>0</v>
      </c>
      <c r="H25" s="570">
        <v>0</v>
      </c>
      <c r="J25" s="570">
        <v>0</v>
      </c>
      <c r="K25" s="570">
        <v>0</v>
      </c>
      <c r="L25" s="570">
        <v>0</v>
      </c>
    </row>
    <row r="26" spans="1:12" ht="12.75" x14ac:dyDescent="0.2">
      <c r="A26" s="568" t="s">
        <v>1552</v>
      </c>
      <c r="B26" s="568" t="s">
        <v>191</v>
      </c>
      <c r="C26" s="568" t="s">
        <v>36</v>
      </c>
      <c r="D26" s="568" t="s">
        <v>1553</v>
      </c>
      <c r="E26" s="570">
        <v>0.01</v>
      </c>
      <c r="F26" s="570">
        <v>0.01</v>
      </c>
      <c r="G26" s="570">
        <v>0.01</v>
      </c>
      <c r="H26" s="570">
        <v>0.01</v>
      </c>
      <c r="J26" s="570">
        <v>0.68</v>
      </c>
      <c r="K26" s="570">
        <v>0.3</v>
      </c>
      <c r="L26" s="570">
        <v>0.03</v>
      </c>
    </row>
    <row r="27" spans="1:12" ht="12.75" x14ac:dyDescent="0.2">
      <c r="A27" s="568" t="s">
        <v>887</v>
      </c>
      <c r="B27" s="568" t="s">
        <v>191</v>
      </c>
      <c r="C27" s="568" t="s">
        <v>36</v>
      </c>
      <c r="D27" s="568" t="s">
        <v>1553</v>
      </c>
      <c r="E27" s="570">
        <v>0.16</v>
      </c>
      <c r="F27" s="570">
        <v>0.13</v>
      </c>
      <c r="G27" s="570">
        <v>0.09</v>
      </c>
      <c r="H27" s="570">
        <v>7.0000000000000007E-2</v>
      </c>
      <c r="J27" s="570">
        <v>0.61</v>
      </c>
      <c r="K27" s="570">
        <v>0.31</v>
      </c>
      <c r="L27" s="570">
        <v>0.08</v>
      </c>
    </row>
    <row r="28" spans="1:12" ht="12.75" x14ac:dyDescent="0.2">
      <c r="A28" s="568" t="s">
        <v>881</v>
      </c>
      <c r="B28" s="568" t="s">
        <v>191</v>
      </c>
      <c r="C28" s="568" t="s">
        <v>36</v>
      </c>
      <c r="D28" s="568" t="s">
        <v>1553</v>
      </c>
      <c r="E28" s="570">
        <v>0</v>
      </c>
      <c r="F28" s="570">
        <v>0</v>
      </c>
      <c r="G28" s="570">
        <v>0</v>
      </c>
      <c r="H28" s="570">
        <v>0</v>
      </c>
      <c r="J28" s="570">
        <v>0</v>
      </c>
      <c r="K28" s="570">
        <v>0</v>
      </c>
      <c r="L28" s="570">
        <v>0</v>
      </c>
    </row>
    <row r="29" spans="1:12" ht="12.75" x14ac:dyDescent="0.2">
      <c r="A29" s="568" t="s">
        <v>1554</v>
      </c>
      <c r="B29" s="568" t="s">
        <v>191</v>
      </c>
      <c r="C29" s="568" t="s">
        <v>36</v>
      </c>
      <c r="D29" s="568" t="s">
        <v>1553</v>
      </c>
      <c r="E29" s="570">
        <v>0</v>
      </c>
      <c r="F29" s="570">
        <v>0</v>
      </c>
      <c r="G29" s="570">
        <v>0</v>
      </c>
      <c r="H29" s="570">
        <v>0</v>
      </c>
      <c r="J29" s="570">
        <v>0</v>
      </c>
      <c r="K29" s="570">
        <v>0</v>
      </c>
      <c r="L29" s="570">
        <v>0</v>
      </c>
    </row>
    <row r="30" spans="1:12" ht="12.75" x14ac:dyDescent="0.2">
      <c r="A30" s="568" t="s">
        <v>882</v>
      </c>
      <c r="B30" s="568" t="s">
        <v>191</v>
      </c>
      <c r="C30" s="568" t="s">
        <v>36</v>
      </c>
      <c r="D30" s="568" t="s">
        <v>1553</v>
      </c>
      <c r="E30" s="570">
        <v>0</v>
      </c>
      <c r="F30" s="570">
        <v>0</v>
      </c>
      <c r="G30" s="570">
        <v>0</v>
      </c>
      <c r="H30" s="570">
        <v>0</v>
      </c>
      <c r="J30" s="570">
        <v>0</v>
      </c>
      <c r="K30" s="570">
        <v>0</v>
      </c>
      <c r="L30" s="570">
        <v>0</v>
      </c>
    </row>
    <row r="31" spans="1:12" ht="12.75" x14ac:dyDescent="0.2">
      <c r="A31" s="568" t="s">
        <v>1555</v>
      </c>
      <c r="B31" s="568" t="s">
        <v>191</v>
      </c>
      <c r="C31" s="568" t="s">
        <v>36</v>
      </c>
      <c r="D31" s="568" t="s">
        <v>1553</v>
      </c>
      <c r="E31" s="570"/>
      <c r="F31" s="570"/>
      <c r="G31" s="570"/>
      <c r="H31" s="570"/>
      <c r="J31" s="570"/>
      <c r="K31" s="570"/>
      <c r="L31" s="570"/>
    </row>
    <row r="32" spans="1:12" ht="12.75" x14ac:dyDescent="0.2">
      <c r="A32" s="568" t="s">
        <v>883</v>
      </c>
      <c r="B32" s="568" t="s">
        <v>191</v>
      </c>
      <c r="C32" s="568" t="s">
        <v>36</v>
      </c>
      <c r="D32" s="568" t="s">
        <v>1553</v>
      </c>
      <c r="E32" s="570">
        <v>0.01</v>
      </c>
      <c r="F32" s="570">
        <v>0</v>
      </c>
      <c r="G32" s="570">
        <v>0</v>
      </c>
      <c r="H32" s="570">
        <v>0</v>
      </c>
      <c r="J32" s="570">
        <v>0</v>
      </c>
      <c r="K32" s="570">
        <v>0</v>
      </c>
      <c r="L32" s="570">
        <v>0</v>
      </c>
    </row>
    <row r="33" spans="1:12" ht="12.75" x14ac:dyDescent="0.2">
      <c r="A33" s="568" t="s">
        <v>1556</v>
      </c>
      <c r="B33" s="568" t="s">
        <v>191</v>
      </c>
      <c r="C33" s="568" t="s">
        <v>36</v>
      </c>
      <c r="D33" s="568" t="s">
        <v>1553</v>
      </c>
      <c r="E33" s="570">
        <v>0</v>
      </c>
      <c r="F33" s="570">
        <v>0</v>
      </c>
      <c r="G33" s="570">
        <v>0</v>
      </c>
      <c r="H33" s="570">
        <v>0</v>
      </c>
      <c r="J33" s="570">
        <v>0</v>
      </c>
      <c r="K33" s="570">
        <v>0</v>
      </c>
      <c r="L33" s="570">
        <v>0</v>
      </c>
    </row>
    <row r="34" spans="1:12" ht="12.75" x14ac:dyDescent="0.2">
      <c r="A34" s="568" t="s">
        <v>885</v>
      </c>
      <c r="B34" s="568" t="s">
        <v>191</v>
      </c>
      <c r="C34" s="568" t="s">
        <v>36</v>
      </c>
      <c r="D34" s="568" t="s">
        <v>1553</v>
      </c>
      <c r="E34" s="570">
        <v>0.04</v>
      </c>
      <c r="F34" s="570">
        <v>0.02</v>
      </c>
      <c r="G34" s="570">
        <v>0.01</v>
      </c>
      <c r="H34" s="570">
        <v>0</v>
      </c>
      <c r="J34" s="570">
        <v>0</v>
      </c>
      <c r="K34" s="570">
        <v>0</v>
      </c>
      <c r="L34" s="570">
        <v>0</v>
      </c>
    </row>
    <row r="35" spans="1:12" ht="12.75" x14ac:dyDescent="0.2">
      <c r="A35" s="568" t="s">
        <v>1557</v>
      </c>
      <c r="B35" s="568" t="s">
        <v>191</v>
      </c>
      <c r="C35" s="568" t="s">
        <v>36</v>
      </c>
      <c r="D35" s="568" t="s">
        <v>1553</v>
      </c>
      <c r="E35" s="570">
        <v>0</v>
      </c>
      <c r="F35" s="570">
        <v>0</v>
      </c>
      <c r="G35" s="570">
        <v>0</v>
      </c>
      <c r="H35" s="570">
        <v>0</v>
      </c>
      <c r="J35" s="570">
        <v>0</v>
      </c>
      <c r="K35" s="570">
        <v>0</v>
      </c>
      <c r="L35" s="570">
        <v>0</v>
      </c>
    </row>
    <row r="36" spans="1:12" ht="12.75" x14ac:dyDescent="0.2">
      <c r="A36" s="568" t="s">
        <v>886</v>
      </c>
      <c r="B36" s="568" t="s">
        <v>191</v>
      </c>
      <c r="C36" s="568" t="s">
        <v>36</v>
      </c>
      <c r="D36" s="568" t="s">
        <v>1553</v>
      </c>
      <c r="E36" s="570">
        <v>0.02</v>
      </c>
      <c r="F36" s="570">
        <v>0.01</v>
      </c>
      <c r="G36" s="570">
        <v>0.01</v>
      </c>
      <c r="H36" s="570">
        <v>0</v>
      </c>
      <c r="J36" s="570">
        <v>0</v>
      </c>
      <c r="K36" s="570">
        <v>0</v>
      </c>
      <c r="L36" s="570">
        <v>0</v>
      </c>
    </row>
    <row r="37" spans="1:12" ht="12.75" x14ac:dyDescent="0.2">
      <c r="A37" s="568" t="s">
        <v>1558</v>
      </c>
      <c r="B37" s="568" t="s">
        <v>191</v>
      </c>
      <c r="C37" s="568" t="s">
        <v>36</v>
      </c>
      <c r="D37" s="568" t="s">
        <v>1553</v>
      </c>
      <c r="E37" s="570">
        <v>0</v>
      </c>
      <c r="F37" s="570">
        <v>0</v>
      </c>
      <c r="G37" s="570">
        <v>0</v>
      </c>
      <c r="H37" s="570">
        <v>0</v>
      </c>
      <c r="J37" s="570">
        <v>0</v>
      </c>
      <c r="K37" s="570">
        <v>0</v>
      </c>
      <c r="L37" s="570">
        <v>0</v>
      </c>
    </row>
    <row r="38" spans="1:12" ht="12.75" x14ac:dyDescent="0.2">
      <c r="A38" s="568" t="s">
        <v>888</v>
      </c>
      <c r="B38" s="568" t="s">
        <v>191</v>
      </c>
      <c r="C38" s="568" t="s">
        <v>36</v>
      </c>
      <c r="D38" s="568" t="s">
        <v>1553</v>
      </c>
      <c r="E38" s="570">
        <v>0.03</v>
      </c>
      <c r="F38" s="570">
        <v>0.03</v>
      </c>
      <c r="G38" s="570">
        <v>0.02</v>
      </c>
      <c r="H38" s="570">
        <v>0.03</v>
      </c>
      <c r="J38" s="570">
        <v>0.65</v>
      </c>
      <c r="K38" s="570">
        <v>0.3</v>
      </c>
      <c r="L38" s="570">
        <v>0.05</v>
      </c>
    </row>
    <row r="39" spans="1:12" ht="12.75" x14ac:dyDescent="0.2">
      <c r="A39" s="568" t="s">
        <v>1559</v>
      </c>
      <c r="B39" s="568" t="s">
        <v>191</v>
      </c>
      <c r="C39" s="568" t="s">
        <v>36</v>
      </c>
      <c r="D39" s="568" t="s">
        <v>1553</v>
      </c>
      <c r="E39" s="570">
        <v>0</v>
      </c>
      <c r="F39" s="570">
        <v>0</v>
      </c>
      <c r="G39" s="570">
        <v>0.01</v>
      </c>
      <c r="H39" s="570">
        <v>0</v>
      </c>
      <c r="J39" s="570">
        <v>0</v>
      </c>
      <c r="K39" s="570">
        <v>0</v>
      </c>
      <c r="L39" s="570">
        <v>0</v>
      </c>
    </row>
    <row r="40" spans="1:12" ht="12.75" x14ac:dyDescent="0.2">
      <c r="A40" s="568" t="s">
        <v>1560</v>
      </c>
      <c r="B40" s="568" t="s">
        <v>191</v>
      </c>
      <c r="C40" s="568" t="s">
        <v>36</v>
      </c>
      <c r="D40" s="568" t="s">
        <v>1553</v>
      </c>
      <c r="E40" s="570">
        <v>0.01</v>
      </c>
      <c r="F40" s="570">
        <v>0.01</v>
      </c>
      <c r="G40" s="570">
        <v>0.01</v>
      </c>
      <c r="H40" s="570">
        <v>0.01</v>
      </c>
      <c r="J40" s="570">
        <v>0.67</v>
      </c>
      <c r="K40" s="570">
        <v>0.3</v>
      </c>
      <c r="L40" s="570">
        <v>0.03</v>
      </c>
    </row>
    <row r="41" spans="1:12" ht="12.75" x14ac:dyDescent="0.2">
      <c r="A41" s="568" t="s">
        <v>890</v>
      </c>
      <c r="B41" s="568" t="s">
        <v>191</v>
      </c>
      <c r="C41" s="568" t="s">
        <v>36</v>
      </c>
      <c r="D41" s="568" t="s">
        <v>1553</v>
      </c>
      <c r="E41" s="570">
        <v>0.22</v>
      </c>
      <c r="F41" s="570">
        <v>0.2</v>
      </c>
      <c r="G41" s="570">
        <v>0.17</v>
      </c>
      <c r="H41" s="570">
        <v>0.14000000000000001</v>
      </c>
      <c r="J41" s="570">
        <v>0.6</v>
      </c>
      <c r="K41" s="570">
        <v>0.31</v>
      </c>
      <c r="L41" s="570">
        <v>0.09</v>
      </c>
    </row>
    <row r="42" spans="1:12" ht="12.75" x14ac:dyDescent="0.2">
      <c r="A42" s="568" t="s">
        <v>891</v>
      </c>
      <c r="B42" s="568" t="s">
        <v>191</v>
      </c>
      <c r="C42" s="568" t="s">
        <v>36</v>
      </c>
      <c r="D42" s="568" t="s">
        <v>1553</v>
      </c>
      <c r="E42" s="570">
        <v>0.35</v>
      </c>
      <c r="F42" s="570">
        <v>0.39</v>
      </c>
      <c r="G42" s="570">
        <v>0.4</v>
      </c>
      <c r="H42" s="570">
        <v>0.4</v>
      </c>
      <c r="J42" s="570">
        <v>0.56999999999999995</v>
      </c>
      <c r="K42" s="570">
        <v>0.32</v>
      </c>
      <c r="L42" s="570">
        <v>0.11</v>
      </c>
    </row>
    <row r="43" spans="1:12" ht="12.75" x14ac:dyDescent="0.2">
      <c r="A43" s="568" t="s">
        <v>1561</v>
      </c>
      <c r="B43" s="568" t="s">
        <v>191</v>
      </c>
      <c r="C43" s="568" t="s">
        <v>36</v>
      </c>
      <c r="D43" s="568" t="s">
        <v>1553</v>
      </c>
      <c r="E43" s="570">
        <v>0.04</v>
      </c>
      <c r="F43" s="570">
        <v>0.04</v>
      </c>
      <c r="G43" s="570">
        <v>0.05</v>
      </c>
      <c r="H43" s="570">
        <v>0.04</v>
      </c>
      <c r="J43" s="570">
        <v>0.68</v>
      </c>
      <c r="K43" s="570">
        <v>0.3</v>
      </c>
      <c r="L43" s="570">
        <v>0.03</v>
      </c>
    </row>
    <row r="44" spans="1:12" ht="12.75" x14ac:dyDescent="0.2">
      <c r="A44" s="568" t="s">
        <v>960</v>
      </c>
      <c r="B44" s="568" t="s">
        <v>191</v>
      </c>
      <c r="C44" s="568" t="s">
        <v>710</v>
      </c>
      <c r="D44" s="568" t="s">
        <v>1562</v>
      </c>
      <c r="E44" s="570">
        <v>0.01</v>
      </c>
      <c r="F44" s="570">
        <v>0.03</v>
      </c>
      <c r="G44" s="570">
        <v>0.08</v>
      </c>
      <c r="H44" s="570">
        <v>0.14000000000000001</v>
      </c>
      <c r="J44" s="570">
        <v>0.67</v>
      </c>
      <c r="K44" s="570">
        <v>0.3</v>
      </c>
      <c r="L44" s="570">
        <v>0.03</v>
      </c>
    </row>
    <row r="45" spans="1:12" ht="12.75" x14ac:dyDescent="0.2">
      <c r="A45" s="568" t="s">
        <v>1563</v>
      </c>
      <c r="B45" s="568" t="s">
        <v>191</v>
      </c>
      <c r="C45" s="568" t="s">
        <v>710</v>
      </c>
      <c r="D45" s="568" t="s">
        <v>1562</v>
      </c>
      <c r="E45" s="570">
        <v>0.02</v>
      </c>
      <c r="F45" s="570">
        <v>0.03</v>
      </c>
      <c r="G45" s="570">
        <v>0.05</v>
      </c>
      <c r="H45" s="570">
        <v>0.05</v>
      </c>
      <c r="J45" s="570">
        <v>0.67</v>
      </c>
      <c r="K45" s="570">
        <v>0.3</v>
      </c>
      <c r="L45" s="570">
        <v>0.03</v>
      </c>
    </row>
    <row r="46" spans="1:12" ht="12.75" x14ac:dyDescent="0.2">
      <c r="A46" s="568" t="s">
        <v>1450</v>
      </c>
      <c r="B46" s="568" t="s">
        <v>191</v>
      </c>
      <c r="C46" s="568" t="s">
        <v>896</v>
      </c>
      <c r="D46" s="568" t="s">
        <v>1564</v>
      </c>
      <c r="E46" s="570">
        <v>0</v>
      </c>
      <c r="F46" s="570">
        <v>0</v>
      </c>
      <c r="G46" s="570">
        <v>0</v>
      </c>
      <c r="H46" s="570">
        <v>0</v>
      </c>
      <c r="J46" s="570">
        <v>0</v>
      </c>
      <c r="K46" s="570">
        <v>0</v>
      </c>
      <c r="L46" s="570">
        <v>0</v>
      </c>
    </row>
    <row r="47" spans="1:12" ht="12.75" x14ac:dyDescent="0.2">
      <c r="A47" s="568" t="s">
        <v>1565</v>
      </c>
      <c r="B47" s="568" t="s">
        <v>191</v>
      </c>
      <c r="C47" s="568" t="s">
        <v>896</v>
      </c>
      <c r="D47" s="568" t="s">
        <v>1564</v>
      </c>
      <c r="E47" s="570">
        <v>0</v>
      </c>
      <c r="F47" s="570">
        <v>0</v>
      </c>
      <c r="G47" s="570">
        <v>0</v>
      </c>
      <c r="H47" s="570">
        <v>0</v>
      </c>
      <c r="J47" s="570">
        <v>0</v>
      </c>
      <c r="K47" s="570">
        <v>0</v>
      </c>
      <c r="L47" s="570">
        <v>0</v>
      </c>
    </row>
    <row r="48" spans="1:12" ht="12.75" x14ac:dyDescent="0.2">
      <c r="A48" s="568" t="s">
        <v>892</v>
      </c>
      <c r="B48" s="568" t="s">
        <v>191</v>
      </c>
      <c r="C48" s="568" t="s">
        <v>14</v>
      </c>
      <c r="D48" s="568" t="s">
        <v>1566</v>
      </c>
      <c r="E48" s="570">
        <v>0</v>
      </c>
      <c r="F48" s="570">
        <v>0</v>
      </c>
      <c r="G48" s="570">
        <v>0</v>
      </c>
      <c r="H48" s="570">
        <v>0</v>
      </c>
      <c r="J48" s="570">
        <v>0</v>
      </c>
      <c r="K48" s="570">
        <v>0</v>
      </c>
      <c r="L48" s="570">
        <v>0</v>
      </c>
    </row>
    <row r="49" spans="1:12" ht="12.75" x14ac:dyDescent="0.2">
      <c r="A49" s="571" t="s">
        <v>712</v>
      </c>
      <c r="B49" s="571" t="s">
        <v>188</v>
      </c>
      <c r="C49" s="571" t="s">
        <v>8</v>
      </c>
      <c r="D49" s="571" t="s">
        <v>1567</v>
      </c>
      <c r="E49" s="572">
        <v>0</v>
      </c>
      <c r="F49" s="572">
        <v>0</v>
      </c>
      <c r="G49" s="572">
        <v>0</v>
      </c>
      <c r="H49" s="572">
        <v>0</v>
      </c>
      <c r="J49" s="572">
        <v>0</v>
      </c>
      <c r="K49" s="572">
        <v>0</v>
      </c>
      <c r="L49" s="572">
        <v>0</v>
      </c>
    </row>
    <row r="50" spans="1:12" ht="12.75" x14ac:dyDescent="0.2">
      <c r="A50" s="571" t="s">
        <v>713</v>
      </c>
      <c r="B50" s="571" t="s">
        <v>188</v>
      </c>
      <c r="C50" s="571" t="s">
        <v>8</v>
      </c>
      <c r="D50" s="571" t="s">
        <v>1567</v>
      </c>
      <c r="E50" s="572">
        <v>0</v>
      </c>
      <c r="F50" s="572">
        <v>0</v>
      </c>
      <c r="G50" s="572">
        <v>0</v>
      </c>
      <c r="H50" s="572">
        <v>0</v>
      </c>
      <c r="J50" s="572">
        <v>0</v>
      </c>
      <c r="K50" s="572">
        <v>0</v>
      </c>
      <c r="L50" s="572">
        <v>0</v>
      </c>
    </row>
    <row r="51" spans="1:12" ht="12.75" x14ac:dyDescent="0.2">
      <c r="A51" s="571" t="s">
        <v>714</v>
      </c>
      <c r="B51" s="571" t="s">
        <v>188</v>
      </c>
      <c r="C51" s="571" t="s">
        <v>8</v>
      </c>
      <c r="D51" s="571" t="s">
        <v>1567</v>
      </c>
      <c r="E51" s="572">
        <v>0</v>
      </c>
      <c r="F51" s="572">
        <v>0</v>
      </c>
      <c r="G51" s="572">
        <v>0</v>
      </c>
      <c r="H51" s="572">
        <v>0</v>
      </c>
      <c r="J51" s="572">
        <v>0</v>
      </c>
      <c r="K51" s="572">
        <v>0</v>
      </c>
      <c r="L51" s="572">
        <v>0</v>
      </c>
    </row>
    <row r="52" spans="1:12" ht="12.75" x14ac:dyDescent="0.2">
      <c r="A52" s="571" t="s">
        <v>715</v>
      </c>
      <c r="B52" s="571" t="s">
        <v>188</v>
      </c>
      <c r="C52" s="571" t="s">
        <v>8</v>
      </c>
      <c r="D52" s="571" t="s">
        <v>1567</v>
      </c>
      <c r="E52" s="572">
        <v>0</v>
      </c>
      <c r="F52" s="572">
        <v>0</v>
      </c>
      <c r="G52" s="572">
        <v>0</v>
      </c>
      <c r="H52" s="572">
        <v>0</v>
      </c>
      <c r="J52" s="572">
        <v>0</v>
      </c>
      <c r="K52" s="572">
        <v>0</v>
      </c>
      <c r="L52" s="572">
        <v>0</v>
      </c>
    </row>
    <row r="53" spans="1:12" ht="12.75" x14ac:dyDescent="0.2">
      <c r="A53" s="571" t="s">
        <v>716</v>
      </c>
      <c r="B53" s="571" t="s">
        <v>188</v>
      </c>
      <c r="C53" s="571" t="s">
        <v>8</v>
      </c>
      <c r="D53" s="571" t="s">
        <v>1567</v>
      </c>
      <c r="E53" s="572">
        <v>0</v>
      </c>
      <c r="F53" s="572">
        <v>0</v>
      </c>
      <c r="G53" s="572">
        <v>0</v>
      </c>
      <c r="H53" s="572">
        <v>0</v>
      </c>
      <c r="J53" s="572">
        <v>0</v>
      </c>
      <c r="K53" s="572">
        <v>0</v>
      </c>
      <c r="L53" s="572">
        <v>0</v>
      </c>
    </row>
    <row r="54" spans="1:12" ht="12.75" x14ac:dyDescent="0.2">
      <c r="A54" s="571" t="s">
        <v>717</v>
      </c>
      <c r="B54" s="571" t="s">
        <v>188</v>
      </c>
      <c r="C54" s="571" t="s">
        <v>8</v>
      </c>
      <c r="D54" s="571" t="s">
        <v>1567</v>
      </c>
      <c r="E54" s="572">
        <v>0</v>
      </c>
      <c r="F54" s="572">
        <v>0</v>
      </c>
      <c r="G54" s="572">
        <v>0</v>
      </c>
      <c r="H54" s="572">
        <v>0</v>
      </c>
      <c r="J54" s="572">
        <v>0</v>
      </c>
      <c r="K54" s="572">
        <v>0</v>
      </c>
      <c r="L54" s="572">
        <v>0</v>
      </c>
    </row>
    <row r="55" spans="1:12" ht="12.75" x14ac:dyDescent="0.2">
      <c r="A55" s="571" t="s">
        <v>718</v>
      </c>
      <c r="B55" s="571" t="s">
        <v>188</v>
      </c>
      <c r="C55" s="571" t="s">
        <v>8</v>
      </c>
      <c r="D55" s="571" t="s">
        <v>1567</v>
      </c>
      <c r="E55" s="572">
        <v>0</v>
      </c>
      <c r="F55" s="572">
        <v>0</v>
      </c>
      <c r="G55" s="572">
        <v>0</v>
      </c>
      <c r="H55" s="572">
        <v>0</v>
      </c>
      <c r="J55" s="572">
        <v>0</v>
      </c>
      <c r="K55" s="572">
        <v>0</v>
      </c>
      <c r="L55" s="572">
        <v>0</v>
      </c>
    </row>
    <row r="56" spans="1:12" ht="12.75" x14ac:dyDescent="0.2">
      <c r="A56" s="571" t="s">
        <v>719</v>
      </c>
      <c r="B56" s="571" t="s">
        <v>188</v>
      </c>
      <c r="C56" s="571" t="s">
        <v>8</v>
      </c>
      <c r="D56" s="571" t="s">
        <v>1567</v>
      </c>
      <c r="E56" s="572">
        <v>0</v>
      </c>
      <c r="F56" s="572">
        <v>0</v>
      </c>
      <c r="G56" s="572">
        <v>0</v>
      </c>
      <c r="H56" s="572">
        <v>0</v>
      </c>
      <c r="J56" s="572">
        <v>0</v>
      </c>
      <c r="K56" s="572">
        <v>0</v>
      </c>
      <c r="L56" s="572">
        <v>0</v>
      </c>
    </row>
    <row r="57" spans="1:12" ht="12.75" x14ac:dyDescent="0.2">
      <c r="A57" s="571" t="s">
        <v>720</v>
      </c>
      <c r="B57" s="571" t="s">
        <v>188</v>
      </c>
      <c r="C57" s="571" t="s">
        <v>8</v>
      </c>
      <c r="D57" s="571" t="s">
        <v>1567</v>
      </c>
      <c r="E57" s="572">
        <v>0</v>
      </c>
      <c r="F57" s="572">
        <v>0</v>
      </c>
      <c r="G57" s="572">
        <v>0</v>
      </c>
      <c r="H57" s="572">
        <v>0</v>
      </c>
      <c r="J57" s="572">
        <v>0</v>
      </c>
      <c r="K57" s="572">
        <v>0</v>
      </c>
      <c r="L57" s="572">
        <v>0</v>
      </c>
    </row>
    <row r="58" spans="1:12" ht="12.75" x14ac:dyDescent="0.2">
      <c r="A58" s="571" t="s">
        <v>721</v>
      </c>
      <c r="B58" s="571" t="s">
        <v>188</v>
      </c>
      <c r="C58" s="571" t="s">
        <v>8</v>
      </c>
      <c r="D58" s="571" t="s">
        <v>1567</v>
      </c>
      <c r="E58" s="572">
        <v>0</v>
      </c>
      <c r="F58" s="572">
        <v>0</v>
      </c>
      <c r="G58" s="572">
        <v>0</v>
      </c>
      <c r="H58" s="572">
        <v>0</v>
      </c>
      <c r="J58" s="572">
        <v>0</v>
      </c>
      <c r="K58" s="572">
        <v>0</v>
      </c>
      <c r="L58" s="572">
        <v>0</v>
      </c>
    </row>
    <row r="59" spans="1:12" ht="12.75" x14ac:dyDescent="0.2">
      <c r="A59" s="571" t="s">
        <v>722</v>
      </c>
      <c r="B59" s="571" t="s">
        <v>188</v>
      </c>
      <c r="C59" s="571" t="s">
        <v>8</v>
      </c>
      <c r="D59" s="571" t="s">
        <v>1567</v>
      </c>
      <c r="E59" s="572">
        <v>0</v>
      </c>
      <c r="F59" s="572">
        <v>0</v>
      </c>
      <c r="G59" s="572">
        <v>0</v>
      </c>
      <c r="H59" s="572">
        <v>0</v>
      </c>
      <c r="J59" s="572">
        <v>0</v>
      </c>
      <c r="K59" s="572">
        <v>0</v>
      </c>
      <c r="L59" s="572">
        <v>0</v>
      </c>
    </row>
    <row r="60" spans="1:12" ht="12.75" x14ac:dyDescent="0.2">
      <c r="A60" s="571" t="s">
        <v>723</v>
      </c>
      <c r="B60" s="571" t="s">
        <v>188</v>
      </c>
      <c r="C60" s="571" t="s">
        <v>8</v>
      </c>
      <c r="D60" s="571" t="s">
        <v>1567</v>
      </c>
      <c r="E60" s="572">
        <v>0</v>
      </c>
      <c r="F60" s="572">
        <v>0</v>
      </c>
      <c r="G60" s="572">
        <v>0</v>
      </c>
      <c r="H60" s="572">
        <v>0</v>
      </c>
      <c r="J60" s="572">
        <v>0</v>
      </c>
      <c r="K60" s="572">
        <v>0</v>
      </c>
      <c r="L60" s="572">
        <v>0</v>
      </c>
    </row>
    <row r="61" spans="1:12" ht="12.75" x14ac:dyDescent="0.2">
      <c r="A61" s="571" t="s">
        <v>724</v>
      </c>
      <c r="B61" s="571" t="s">
        <v>188</v>
      </c>
      <c r="C61" s="571" t="s">
        <v>8</v>
      </c>
      <c r="D61" s="571" t="s">
        <v>1567</v>
      </c>
      <c r="E61" s="572">
        <v>0</v>
      </c>
      <c r="F61" s="572">
        <v>0</v>
      </c>
      <c r="G61" s="572">
        <v>0</v>
      </c>
      <c r="H61" s="572">
        <v>0</v>
      </c>
      <c r="J61" s="572">
        <v>0</v>
      </c>
      <c r="K61" s="572">
        <v>0</v>
      </c>
      <c r="L61" s="572">
        <v>0</v>
      </c>
    </row>
    <row r="62" spans="1:12" ht="12.75" x14ac:dyDescent="0.2">
      <c r="A62" s="571" t="s">
        <v>725</v>
      </c>
      <c r="B62" s="571" t="s">
        <v>188</v>
      </c>
      <c r="C62" s="571" t="s">
        <v>8</v>
      </c>
      <c r="D62" s="571" t="s">
        <v>1567</v>
      </c>
      <c r="E62" s="572">
        <v>0</v>
      </c>
      <c r="F62" s="572">
        <v>0</v>
      </c>
      <c r="G62" s="572">
        <v>0</v>
      </c>
      <c r="H62" s="572">
        <v>0</v>
      </c>
      <c r="J62" s="572">
        <v>0</v>
      </c>
      <c r="K62" s="572">
        <v>0</v>
      </c>
      <c r="L62" s="572">
        <v>0</v>
      </c>
    </row>
    <row r="63" spans="1:12" ht="12.75" x14ac:dyDescent="0.2">
      <c r="A63" s="571" t="s">
        <v>726</v>
      </c>
      <c r="B63" s="571" t="s">
        <v>188</v>
      </c>
      <c r="C63" s="571" t="s">
        <v>8</v>
      </c>
      <c r="D63" s="571" t="s">
        <v>1567</v>
      </c>
      <c r="E63" s="572">
        <v>0</v>
      </c>
      <c r="F63" s="572">
        <v>0</v>
      </c>
      <c r="G63" s="572">
        <v>0</v>
      </c>
      <c r="H63" s="572">
        <v>0</v>
      </c>
      <c r="J63" s="572">
        <v>0</v>
      </c>
      <c r="K63" s="572">
        <v>0</v>
      </c>
      <c r="L63" s="572">
        <v>0</v>
      </c>
    </row>
    <row r="64" spans="1:12" ht="12.75" x14ac:dyDescent="0.2">
      <c r="A64" s="571" t="s">
        <v>727</v>
      </c>
      <c r="B64" s="571" t="s">
        <v>188</v>
      </c>
      <c r="C64" s="571" t="s">
        <v>8</v>
      </c>
      <c r="D64" s="571" t="s">
        <v>1567</v>
      </c>
      <c r="E64" s="572">
        <v>0</v>
      </c>
      <c r="F64" s="572">
        <v>0</v>
      </c>
      <c r="G64" s="572">
        <v>0</v>
      </c>
      <c r="H64" s="572">
        <v>0</v>
      </c>
      <c r="J64" s="572">
        <v>0</v>
      </c>
      <c r="K64" s="572">
        <v>0</v>
      </c>
      <c r="L64" s="572">
        <v>0</v>
      </c>
    </row>
    <row r="65" spans="1:12" ht="12.75" x14ac:dyDescent="0.2">
      <c r="A65" s="571" t="s">
        <v>728</v>
      </c>
      <c r="B65" s="571" t="s">
        <v>188</v>
      </c>
      <c r="C65" s="571" t="s">
        <v>8</v>
      </c>
      <c r="D65" s="571" t="s">
        <v>1567</v>
      </c>
      <c r="E65" s="572">
        <v>0</v>
      </c>
      <c r="F65" s="572">
        <v>0</v>
      </c>
      <c r="G65" s="572">
        <v>0</v>
      </c>
      <c r="H65" s="572">
        <v>0</v>
      </c>
      <c r="J65" s="572">
        <v>0</v>
      </c>
      <c r="K65" s="572">
        <v>0</v>
      </c>
      <c r="L65" s="572">
        <v>0</v>
      </c>
    </row>
    <row r="66" spans="1:12" ht="12.75" x14ac:dyDescent="0.2">
      <c r="A66" s="571" t="s">
        <v>961</v>
      </c>
      <c r="B66" s="571" t="s">
        <v>188</v>
      </c>
      <c r="C66" s="571" t="s">
        <v>8</v>
      </c>
      <c r="D66" s="571" t="s">
        <v>1567</v>
      </c>
      <c r="E66" s="572">
        <v>0</v>
      </c>
      <c r="F66" s="572">
        <v>0</v>
      </c>
      <c r="G66" s="572">
        <v>0</v>
      </c>
      <c r="H66" s="572">
        <v>0</v>
      </c>
      <c r="J66" s="572">
        <v>0</v>
      </c>
      <c r="K66" s="572">
        <v>0</v>
      </c>
      <c r="L66" s="572">
        <v>0</v>
      </c>
    </row>
    <row r="67" spans="1:12" ht="12.75" x14ac:dyDescent="0.2">
      <c r="A67" s="571" t="s">
        <v>820</v>
      </c>
      <c r="B67" s="571" t="s">
        <v>188</v>
      </c>
      <c r="C67" s="571" t="s">
        <v>151</v>
      </c>
      <c r="D67" s="571" t="s">
        <v>1568</v>
      </c>
      <c r="E67" s="572">
        <v>0</v>
      </c>
      <c r="F67" s="572">
        <v>0</v>
      </c>
      <c r="G67" s="572">
        <v>0</v>
      </c>
      <c r="H67" s="572">
        <v>0</v>
      </c>
      <c r="J67" s="572">
        <v>0</v>
      </c>
      <c r="K67" s="572">
        <v>0</v>
      </c>
      <c r="L67" s="572">
        <v>0</v>
      </c>
    </row>
    <row r="68" spans="1:12" ht="12.75" x14ac:dyDescent="0.2">
      <c r="A68" s="571" t="s">
        <v>821</v>
      </c>
      <c r="B68" s="571" t="s">
        <v>188</v>
      </c>
      <c r="C68" s="571" t="s">
        <v>151</v>
      </c>
      <c r="D68" s="571" t="s">
        <v>1568</v>
      </c>
      <c r="E68" s="572">
        <v>0</v>
      </c>
      <c r="F68" s="572">
        <v>0</v>
      </c>
      <c r="G68" s="572">
        <v>0</v>
      </c>
      <c r="H68" s="572">
        <v>0</v>
      </c>
      <c r="J68" s="572">
        <v>0</v>
      </c>
      <c r="K68" s="572">
        <v>0</v>
      </c>
      <c r="L68" s="572">
        <v>0</v>
      </c>
    </row>
    <row r="69" spans="1:12" ht="12.75" x14ac:dyDescent="0.2">
      <c r="A69" s="571" t="s">
        <v>729</v>
      </c>
      <c r="B69" s="571" t="s">
        <v>188</v>
      </c>
      <c r="C69" s="571" t="s">
        <v>36</v>
      </c>
      <c r="D69" s="571" t="s">
        <v>1569</v>
      </c>
      <c r="E69" s="572">
        <v>0</v>
      </c>
      <c r="F69" s="572">
        <v>0</v>
      </c>
      <c r="G69" s="572">
        <v>0</v>
      </c>
      <c r="H69" s="572">
        <v>0</v>
      </c>
      <c r="J69" s="572">
        <v>0</v>
      </c>
      <c r="K69" s="572">
        <v>0</v>
      </c>
      <c r="L69" s="572">
        <v>0</v>
      </c>
    </row>
    <row r="70" spans="1:12" ht="12.75" x14ac:dyDescent="0.2">
      <c r="A70" s="571" t="s">
        <v>772</v>
      </c>
      <c r="B70" s="571" t="s">
        <v>188</v>
      </c>
      <c r="C70" s="571" t="s">
        <v>36</v>
      </c>
      <c r="D70" s="571" t="s">
        <v>1569</v>
      </c>
      <c r="E70" s="572">
        <v>0</v>
      </c>
      <c r="F70" s="572">
        <v>0</v>
      </c>
      <c r="G70" s="572">
        <v>0</v>
      </c>
      <c r="H70" s="572">
        <v>0</v>
      </c>
      <c r="J70" s="572">
        <v>0</v>
      </c>
      <c r="K70" s="572">
        <v>0</v>
      </c>
      <c r="L70" s="572">
        <v>0</v>
      </c>
    </row>
    <row r="71" spans="1:12" ht="12.75" x14ac:dyDescent="0.2">
      <c r="A71" s="571" t="s">
        <v>730</v>
      </c>
      <c r="B71" s="571" t="s">
        <v>188</v>
      </c>
      <c r="C71" s="571" t="s">
        <v>36</v>
      </c>
      <c r="D71" s="571" t="s">
        <v>1569</v>
      </c>
      <c r="E71" s="572">
        <v>0</v>
      </c>
      <c r="F71" s="572">
        <v>0</v>
      </c>
      <c r="G71" s="572">
        <v>0</v>
      </c>
      <c r="H71" s="572">
        <v>0</v>
      </c>
      <c r="J71" s="572">
        <v>0</v>
      </c>
      <c r="K71" s="572">
        <v>0</v>
      </c>
      <c r="L71" s="572">
        <v>0</v>
      </c>
    </row>
    <row r="72" spans="1:12" ht="12.75" x14ac:dyDescent="0.2">
      <c r="A72" s="571" t="s">
        <v>773</v>
      </c>
      <c r="B72" s="571" t="s">
        <v>188</v>
      </c>
      <c r="C72" s="571" t="s">
        <v>36</v>
      </c>
      <c r="D72" s="571" t="s">
        <v>1569</v>
      </c>
      <c r="E72" s="572">
        <v>0</v>
      </c>
      <c r="F72" s="572">
        <v>0</v>
      </c>
      <c r="G72" s="572">
        <v>0</v>
      </c>
      <c r="H72" s="572">
        <v>0</v>
      </c>
      <c r="J72" s="572">
        <v>0</v>
      </c>
      <c r="K72" s="572">
        <v>0</v>
      </c>
      <c r="L72" s="572">
        <v>0</v>
      </c>
    </row>
    <row r="73" spans="1:12" ht="12.75" x14ac:dyDescent="0.2">
      <c r="A73" s="571" t="s">
        <v>731</v>
      </c>
      <c r="B73" s="571" t="s">
        <v>188</v>
      </c>
      <c r="C73" s="571" t="s">
        <v>36</v>
      </c>
      <c r="D73" s="571" t="s">
        <v>1569</v>
      </c>
      <c r="E73" s="572">
        <v>0</v>
      </c>
      <c r="F73" s="572">
        <v>0</v>
      </c>
      <c r="G73" s="572">
        <v>0</v>
      </c>
      <c r="H73" s="572">
        <v>0</v>
      </c>
      <c r="J73" s="572">
        <v>0</v>
      </c>
      <c r="K73" s="572">
        <v>0</v>
      </c>
      <c r="L73" s="572">
        <v>0</v>
      </c>
    </row>
    <row r="74" spans="1:12" ht="12.75" x14ac:dyDescent="0.2">
      <c r="A74" s="571" t="s">
        <v>774</v>
      </c>
      <c r="B74" s="571" t="s">
        <v>188</v>
      </c>
      <c r="C74" s="571" t="s">
        <v>36</v>
      </c>
      <c r="D74" s="571" t="s">
        <v>1569</v>
      </c>
      <c r="E74" s="572">
        <v>0</v>
      </c>
      <c r="F74" s="572">
        <v>0</v>
      </c>
      <c r="G74" s="572">
        <v>0</v>
      </c>
      <c r="H74" s="572">
        <v>0</v>
      </c>
      <c r="J74" s="572">
        <v>0</v>
      </c>
      <c r="K74" s="572">
        <v>0</v>
      </c>
      <c r="L74" s="572">
        <v>0</v>
      </c>
    </row>
    <row r="75" spans="1:12" ht="12.75" x14ac:dyDescent="0.2">
      <c r="A75" s="571" t="s">
        <v>732</v>
      </c>
      <c r="B75" s="571" t="s">
        <v>188</v>
      </c>
      <c r="C75" s="571" t="s">
        <v>36</v>
      </c>
      <c r="D75" s="571" t="s">
        <v>1569</v>
      </c>
      <c r="E75" s="572">
        <v>0</v>
      </c>
      <c r="F75" s="572">
        <v>0</v>
      </c>
      <c r="G75" s="572">
        <v>0</v>
      </c>
      <c r="H75" s="572">
        <v>0</v>
      </c>
      <c r="J75" s="572">
        <v>0</v>
      </c>
      <c r="K75" s="572">
        <v>0</v>
      </c>
      <c r="L75" s="572">
        <v>0</v>
      </c>
    </row>
    <row r="76" spans="1:12" ht="12.75" x14ac:dyDescent="0.2">
      <c r="A76" s="571" t="s">
        <v>775</v>
      </c>
      <c r="B76" s="571" t="s">
        <v>188</v>
      </c>
      <c r="C76" s="571" t="s">
        <v>36</v>
      </c>
      <c r="D76" s="571" t="s">
        <v>1569</v>
      </c>
      <c r="E76" s="572">
        <v>0</v>
      </c>
      <c r="F76" s="572">
        <v>0</v>
      </c>
      <c r="G76" s="572">
        <v>0</v>
      </c>
      <c r="H76" s="572">
        <v>0</v>
      </c>
      <c r="J76" s="572">
        <v>0</v>
      </c>
      <c r="K76" s="572">
        <v>0</v>
      </c>
      <c r="L76" s="572">
        <v>0</v>
      </c>
    </row>
    <row r="77" spans="1:12" ht="12.75" x14ac:dyDescent="0.2">
      <c r="A77" s="571" t="s">
        <v>733</v>
      </c>
      <c r="B77" s="571" t="s">
        <v>188</v>
      </c>
      <c r="C77" s="571" t="s">
        <v>36</v>
      </c>
      <c r="D77" s="571" t="s">
        <v>1569</v>
      </c>
      <c r="E77" s="572">
        <v>0</v>
      </c>
      <c r="F77" s="572">
        <v>0</v>
      </c>
      <c r="G77" s="572">
        <v>0</v>
      </c>
      <c r="H77" s="572">
        <v>0</v>
      </c>
      <c r="J77" s="572">
        <v>0</v>
      </c>
      <c r="K77" s="572">
        <v>0</v>
      </c>
      <c r="L77" s="572">
        <v>0</v>
      </c>
    </row>
    <row r="78" spans="1:12" ht="12.75" x14ac:dyDescent="0.2">
      <c r="A78" s="571" t="s">
        <v>776</v>
      </c>
      <c r="B78" s="571" t="s">
        <v>188</v>
      </c>
      <c r="C78" s="571" t="s">
        <v>36</v>
      </c>
      <c r="D78" s="571" t="s">
        <v>1569</v>
      </c>
      <c r="E78" s="572">
        <v>0</v>
      </c>
      <c r="F78" s="572">
        <v>0</v>
      </c>
      <c r="G78" s="572">
        <v>0</v>
      </c>
      <c r="H78" s="572">
        <v>0</v>
      </c>
      <c r="J78" s="572">
        <v>0</v>
      </c>
      <c r="K78" s="572">
        <v>0</v>
      </c>
      <c r="L78" s="572">
        <v>0</v>
      </c>
    </row>
    <row r="79" spans="1:12" ht="12.75" x14ac:dyDescent="0.2">
      <c r="A79" s="571" t="s">
        <v>734</v>
      </c>
      <c r="B79" s="571" t="s">
        <v>188</v>
      </c>
      <c r="C79" s="571" t="s">
        <v>36</v>
      </c>
      <c r="D79" s="571" t="s">
        <v>1569</v>
      </c>
      <c r="E79" s="572">
        <v>0</v>
      </c>
      <c r="F79" s="572">
        <v>0</v>
      </c>
      <c r="G79" s="572">
        <v>0</v>
      </c>
      <c r="H79" s="572">
        <v>0</v>
      </c>
      <c r="J79" s="572">
        <v>0</v>
      </c>
      <c r="K79" s="572">
        <v>0</v>
      </c>
      <c r="L79" s="572">
        <v>0</v>
      </c>
    </row>
    <row r="80" spans="1:12" ht="12.75" x14ac:dyDescent="0.2">
      <c r="A80" s="571" t="s">
        <v>777</v>
      </c>
      <c r="B80" s="571" t="s">
        <v>188</v>
      </c>
      <c r="C80" s="571" t="s">
        <v>36</v>
      </c>
      <c r="D80" s="571" t="s">
        <v>1569</v>
      </c>
      <c r="E80" s="572">
        <v>0</v>
      </c>
      <c r="F80" s="572">
        <v>0</v>
      </c>
      <c r="G80" s="572">
        <v>0</v>
      </c>
      <c r="H80" s="572">
        <v>0</v>
      </c>
      <c r="J80" s="572">
        <v>0</v>
      </c>
      <c r="K80" s="572">
        <v>0</v>
      </c>
      <c r="L80" s="572">
        <v>0</v>
      </c>
    </row>
    <row r="81" spans="1:12" ht="12.75" x14ac:dyDescent="0.2">
      <c r="A81" s="571" t="s">
        <v>735</v>
      </c>
      <c r="B81" s="571" t="s">
        <v>188</v>
      </c>
      <c r="C81" s="571" t="s">
        <v>36</v>
      </c>
      <c r="D81" s="571" t="s">
        <v>1569</v>
      </c>
      <c r="E81" s="572">
        <v>0</v>
      </c>
      <c r="F81" s="572">
        <v>0</v>
      </c>
      <c r="G81" s="572">
        <v>0</v>
      </c>
      <c r="H81" s="572">
        <v>0</v>
      </c>
      <c r="J81" s="572">
        <v>0</v>
      </c>
      <c r="K81" s="572">
        <v>0</v>
      </c>
      <c r="L81" s="572">
        <v>0</v>
      </c>
    </row>
    <row r="82" spans="1:12" ht="12.75" x14ac:dyDescent="0.2">
      <c r="A82" s="571" t="s">
        <v>778</v>
      </c>
      <c r="B82" s="571" t="s">
        <v>188</v>
      </c>
      <c r="C82" s="571" t="s">
        <v>36</v>
      </c>
      <c r="D82" s="571" t="s">
        <v>1569</v>
      </c>
      <c r="E82" s="572">
        <v>0</v>
      </c>
      <c r="F82" s="572">
        <v>0</v>
      </c>
      <c r="G82" s="572">
        <v>0</v>
      </c>
      <c r="H82" s="572">
        <v>0</v>
      </c>
      <c r="J82" s="572">
        <v>0</v>
      </c>
      <c r="K82" s="572">
        <v>0</v>
      </c>
      <c r="L82" s="572">
        <v>0</v>
      </c>
    </row>
    <row r="83" spans="1:12" ht="12.75" x14ac:dyDescent="0.2">
      <c r="A83" s="571" t="s">
        <v>736</v>
      </c>
      <c r="B83" s="571" t="s">
        <v>188</v>
      </c>
      <c r="C83" s="571" t="s">
        <v>36</v>
      </c>
      <c r="D83" s="571" t="s">
        <v>1569</v>
      </c>
      <c r="E83" s="572">
        <v>0</v>
      </c>
      <c r="F83" s="572">
        <v>0</v>
      </c>
      <c r="G83" s="572">
        <v>0</v>
      </c>
      <c r="H83" s="572">
        <v>0</v>
      </c>
      <c r="J83" s="572">
        <v>0</v>
      </c>
      <c r="K83" s="572">
        <v>0</v>
      </c>
      <c r="L83" s="572">
        <v>0</v>
      </c>
    </row>
    <row r="84" spans="1:12" ht="12.75" x14ac:dyDescent="0.2">
      <c r="A84" s="571" t="s">
        <v>779</v>
      </c>
      <c r="B84" s="571" t="s">
        <v>188</v>
      </c>
      <c r="C84" s="571" t="s">
        <v>36</v>
      </c>
      <c r="D84" s="571" t="s">
        <v>1569</v>
      </c>
      <c r="E84" s="572">
        <v>0</v>
      </c>
      <c r="F84" s="572">
        <v>0</v>
      </c>
      <c r="G84" s="572">
        <v>0</v>
      </c>
      <c r="H84" s="572">
        <v>0</v>
      </c>
      <c r="J84" s="572">
        <v>0</v>
      </c>
      <c r="K84" s="572">
        <v>0</v>
      </c>
      <c r="L84" s="572">
        <v>0</v>
      </c>
    </row>
    <row r="85" spans="1:12" ht="12.75" x14ac:dyDescent="0.2">
      <c r="A85" s="571" t="s">
        <v>737</v>
      </c>
      <c r="B85" s="571" t="s">
        <v>188</v>
      </c>
      <c r="C85" s="571" t="s">
        <v>36</v>
      </c>
      <c r="D85" s="571" t="s">
        <v>1569</v>
      </c>
      <c r="E85" s="572">
        <v>0</v>
      </c>
      <c r="F85" s="572">
        <v>0</v>
      </c>
      <c r="G85" s="572">
        <v>0</v>
      </c>
      <c r="H85" s="572">
        <v>0</v>
      </c>
      <c r="J85" s="572">
        <v>0</v>
      </c>
      <c r="K85" s="572">
        <v>0</v>
      </c>
      <c r="L85" s="572">
        <v>0</v>
      </c>
    </row>
    <row r="86" spans="1:12" ht="12.75" x14ac:dyDescent="0.2">
      <c r="A86" s="571" t="s">
        <v>780</v>
      </c>
      <c r="B86" s="571" t="s">
        <v>188</v>
      </c>
      <c r="C86" s="571" t="s">
        <v>36</v>
      </c>
      <c r="D86" s="571" t="s">
        <v>1569</v>
      </c>
      <c r="E86" s="572">
        <v>0</v>
      </c>
      <c r="F86" s="572">
        <v>0</v>
      </c>
      <c r="G86" s="572">
        <v>0</v>
      </c>
      <c r="H86" s="572">
        <v>0</v>
      </c>
      <c r="J86" s="572">
        <v>0</v>
      </c>
      <c r="K86" s="572">
        <v>0</v>
      </c>
      <c r="L86" s="572">
        <v>0</v>
      </c>
    </row>
    <row r="87" spans="1:12" ht="12.75" x14ac:dyDescent="0.2">
      <c r="A87" s="571" t="s">
        <v>738</v>
      </c>
      <c r="B87" s="571" t="s">
        <v>188</v>
      </c>
      <c r="C87" s="571" t="s">
        <v>36</v>
      </c>
      <c r="D87" s="571" t="s">
        <v>1569</v>
      </c>
      <c r="E87" s="572">
        <v>0</v>
      </c>
      <c r="F87" s="572">
        <v>0</v>
      </c>
      <c r="G87" s="572">
        <v>0</v>
      </c>
      <c r="H87" s="572">
        <v>0</v>
      </c>
      <c r="J87" s="572">
        <v>0</v>
      </c>
      <c r="K87" s="572">
        <v>0</v>
      </c>
      <c r="L87" s="572">
        <v>0</v>
      </c>
    </row>
    <row r="88" spans="1:12" ht="12.75" x14ac:dyDescent="0.2">
      <c r="A88" s="571" t="s">
        <v>781</v>
      </c>
      <c r="B88" s="571" t="s">
        <v>188</v>
      </c>
      <c r="C88" s="571" t="s">
        <v>36</v>
      </c>
      <c r="D88" s="571" t="s">
        <v>1569</v>
      </c>
      <c r="E88" s="572">
        <v>0</v>
      </c>
      <c r="F88" s="572">
        <v>0</v>
      </c>
      <c r="G88" s="572">
        <v>0</v>
      </c>
      <c r="H88" s="572">
        <v>0</v>
      </c>
      <c r="J88" s="572">
        <v>0</v>
      </c>
      <c r="K88" s="572">
        <v>0</v>
      </c>
      <c r="L88" s="572">
        <v>0</v>
      </c>
    </row>
    <row r="89" spans="1:12" ht="12.75" x14ac:dyDescent="0.2">
      <c r="A89" s="571" t="s">
        <v>739</v>
      </c>
      <c r="B89" s="571" t="s">
        <v>188</v>
      </c>
      <c r="C89" s="571" t="s">
        <v>36</v>
      </c>
      <c r="D89" s="571" t="s">
        <v>1569</v>
      </c>
      <c r="E89" s="572">
        <v>0</v>
      </c>
      <c r="F89" s="572">
        <v>0</v>
      </c>
      <c r="G89" s="572">
        <v>0</v>
      </c>
      <c r="H89" s="572">
        <v>0</v>
      </c>
      <c r="J89" s="572">
        <v>0</v>
      </c>
      <c r="K89" s="572">
        <v>0</v>
      </c>
      <c r="L89" s="572">
        <v>0</v>
      </c>
    </row>
    <row r="90" spans="1:12" ht="12.75" x14ac:dyDescent="0.2">
      <c r="A90" s="571" t="s">
        <v>782</v>
      </c>
      <c r="B90" s="571" t="s">
        <v>188</v>
      </c>
      <c r="C90" s="571" t="s">
        <v>36</v>
      </c>
      <c r="D90" s="571" t="s">
        <v>1569</v>
      </c>
      <c r="E90" s="572">
        <v>0</v>
      </c>
      <c r="F90" s="572">
        <v>0</v>
      </c>
      <c r="G90" s="572">
        <v>0</v>
      </c>
      <c r="H90" s="572">
        <v>0</v>
      </c>
      <c r="J90" s="572">
        <v>0</v>
      </c>
      <c r="K90" s="572">
        <v>0</v>
      </c>
      <c r="L90" s="572">
        <v>0</v>
      </c>
    </row>
    <row r="91" spans="1:12" ht="12.75" x14ac:dyDescent="0.2">
      <c r="A91" s="571" t="s">
        <v>1697</v>
      </c>
      <c r="B91" s="571" t="s">
        <v>188</v>
      </c>
      <c r="C91" s="571" t="s">
        <v>36</v>
      </c>
      <c r="D91" s="571" t="s">
        <v>1569</v>
      </c>
      <c r="E91" s="572">
        <v>0</v>
      </c>
      <c r="F91" s="572">
        <v>0</v>
      </c>
      <c r="G91" s="572">
        <v>0</v>
      </c>
      <c r="H91" s="572">
        <v>0</v>
      </c>
      <c r="J91" s="572">
        <v>0</v>
      </c>
      <c r="K91" s="572">
        <v>0</v>
      </c>
      <c r="L91" s="572">
        <v>0</v>
      </c>
    </row>
    <row r="92" spans="1:12" ht="12.75" x14ac:dyDescent="0.2">
      <c r="A92" s="571" t="s">
        <v>1696</v>
      </c>
      <c r="B92" s="571" t="s">
        <v>188</v>
      </c>
      <c r="C92" s="571" t="s">
        <v>36</v>
      </c>
      <c r="D92" s="571" t="s">
        <v>1569</v>
      </c>
      <c r="E92" s="572">
        <v>0</v>
      </c>
      <c r="F92" s="572">
        <v>0.01</v>
      </c>
      <c r="G92" s="572">
        <v>0.02</v>
      </c>
      <c r="H92" s="572">
        <v>0.03</v>
      </c>
      <c r="J92" s="572">
        <v>0.11</v>
      </c>
      <c r="K92" s="572">
        <v>0.3</v>
      </c>
      <c r="L92" s="572">
        <v>0.59</v>
      </c>
    </row>
    <row r="93" spans="1:12" ht="12.75" x14ac:dyDescent="0.2">
      <c r="A93" s="571" t="s">
        <v>1695</v>
      </c>
      <c r="B93" s="571" t="s">
        <v>188</v>
      </c>
      <c r="C93" s="571" t="s">
        <v>36</v>
      </c>
      <c r="D93" s="571" t="s">
        <v>1569</v>
      </c>
      <c r="E93" s="572">
        <v>0</v>
      </c>
      <c r="F93" s="572">
        <v>0</v>
      </c>
      <c r="G93" s="572">
        <v>0.03</v>
      </c>
      <c r="H93" s="572">
        <v>0.08</v>
      </c>
      <c r="J93" s="572">
        <v>0.1</v>
      </c>
      <c r="K93" s="572">
        <v>0.3</v>
      </c>
      <c r="L93" s="572">
        <v>0.6</v>
      </c>
    </row>
    <row r="94" spans="1:12" ht="12.75" x14ac:dyDescent="0.2">
      <c r="A94" s="571" t="s">
        <v>754</v>
      </c>
      <c r="B94" s="571" t="s">
        <v>188</v>
      </c>
      <c r="C94" s="571" t="s">
        <v>36</v>
      </c>
      <c r="D94" s="571" t="s">
        <v>1569</v>
      </c>
      <c r="E94" s="572">
        <v>0</v>
      </c>
      <c r="F94" s="572">
        <v>0</v>
      </c>
      <c r="G94" s="572">
        <v>0</v>
      </c>
      <c r="H94" s="572">
        <v>0</v>
      </c>
      <c r="J94" s="572">
        <v>0</v>
      </c>
      <c r="K94" s="572">
        <v>0</v>
      </c>
      <c r="L94" s="572">
        <v>0</v>
      </c>
    </row>
    <row r="95" spans="1:12" ht="12.75" x14ac:dyDescent="0.2">
      <c r="A95" s="571" t="s">
        <v>770</v>
      </c>
      <c r="B95" s="571" t="s">
        <v>188</v>
      </c>
      <c r="C95" s="571" t="s">
        <v>36</v>
      </c>
      <c r="D95" s="571" t="s">
        <v>1569</v>
      </c>
      <c r="E95" s="572">
        <v>0.08</v>
      </c>
      <c r="F95" s="572">
        <v>0.1</v>
      </c>
      <c r="G95" s="572">
        <v>0.1</v>
      </c>
      <c r="H95" s="572">
        <v>0.09</v>
      </c>
      <c r="J95" s="572">
        <v>0.14000000000000001</v>
      </c>
      <c r="K95" s="572">
        <v>0.31</v>
      </c>
      <c r="L95" s="572">
        <v>0.55000000000000004</v>
      </c>
    </row>
    <row r="96" spans="1:12" ht="12.75" x14ac:dyDescent="0.2">
      <c r="A96" s="571" t="s">
        <v>799</v>
      </c>
      <c r="B96" s="571" t="s">
        <v>188</v>
      </c>
      <c r="C96" s="571" t="s">
        <v>36</v>
      </c>
      <c r="D96" s="571" t="s">
        <v>1569</v>
      </c>
      <c r="E96" s="572">
        <v>0.14000000000000001</v>
      </c>
      <c r="F96" s="572">
        <v>0.22</v>
      </c>
      <c r="G96" s="572">
        <v>0.25</v>
      </c>
      <c r="H96" s="572">
        <v>0.24</v>
      </c>
      <c r="J96" s="572">
        <v>0.13</v>
      </c>
      <c r="K96" s="572">
        <v>0.31</v>
      </c>
      <c r="L96" s="572">
        <v>0.55000000000000004</v>
      </c>
    </row>
    <row r="97" spans="1:12" ht="12.75" x14ac:dyDescent="0.2">
      <c r="A97" s="571" t="s">
        <v>962</v>
      </c>
      <c r="B97" s="571" t="s">
        <v>188</v>
      </c>
      <c r="C97" s="571" t="s">
        <v>36</v>
      </c>
      <c r="D97" s="571" t="s">
        <v>1569</v>
      </c>
      <c r="E97" s="572">
        <v>0</v>
      </c>
      <c r="F97" s="572">
        <v>0</v>
      </c>
      <c r="G97" s="572">
        <v>0</v>
      </c>
      <c r="H97" s="572">
        <v>0.02</v>
      </c>
      <c r="J97" s="572">
        <v>0.1</v>
      </c>
      <c r="K97" s="572">
        <v>0.3</v>
      </c>
      <c r="L97" s="572">
        <v>0.6</v>
      </c>
    </row>
    <row r="98" spans="1:12" ht="12.75" x14ac:dyDescent="0.2">
      <c r="A98" s="571" t="s">
        <v>963</v>
      </c>
      <c r="B98" s="571" t="s">
        <v>188</v>
      </c>
      <c r="C98" s="571" t="s">
        <v>36</v>
      </c>
      <c r="D98" s="571" t="s">
        <v>1569</v>
      </c>
      <c r="E98" s="572">
        <v>0</v>
      </c>
      <c r="F98" s="572">
        <v>0</v>
      </c>
      <c r="G98" s="572">
        <v>0</v>
      </c>
      <c r="H98" s="572">
        <v>0.01</v>
      </c>
      <c r="J98" s="572">
        <v>0.1</v>
      </c>
      <c r="K98" s="572">
        <v>0.3</v>
      </c>
      <c r="L98" s="572">
        <v>0.6</v>
      </c>
    </row>
    <row r="99" spans="1:12" ht="12.75" x14ac:dyDescent="0.2">
      <c r="A99" s="571" t="s">
        <v>740</v>
      </c>
      <c r="B99" s="571" t="s">
        <v>188</v>
      </c>
      <c r="C99" s="571" t="s">
        <v>36</v>
      </c>
      <c r="D99" s="571" t="s">
        <v>1569</v>
      </c>
      <c r="E99" s="572">
        <v>0</v>
      </c>
      <c r="F99" s="572">
        <v>0</v>
      </c>
      <c r="G99" s="572">
        <v>0</v>
      </c>
      <c r="H99" s="572">
        <v>0</v>
      </c>
      <c r="J99" s="572">
        <v>0</v>
      </c>
      <c r="K99" s="572">
        <v>0</v>
      </c>
      <c r="L99" s="572">
        <v>0</v>
      </c>
    </row>
    <row r="100" spans="1:12" ht="12.75" x14ac:dyDescent="0.2">
      <c r="A100" s="571" t="s">
        <v>756</v>
      </c>
      <c r="B100" s="571" t="s">
        <v>188</v>
      </c>
      <c r="C100" s="571" t="s">
        <v>36</v>
      </c>
      <c r="D100" s="571" t="s">
        <v>1569</v>
      </c>
      <c r="E100" s="572">
        <v>0</v>
      </c>
      <c r="F100" s="572">
        <v>0</v>
      </c>
      <c r="G100" s="572">
        <v>0</v>
      </c>
      <c r="H100" s="572">
        <v>0</v>
      </c>
      <c r="J100" s="572">
        <v>0</v>
      </c>
      <c r="K100" s="572">
        <v>0</v>
      </c>
      <c r="L100" s="572">
        <v>0</v>
      </c>
    </row>
    <row r="101" spans="1:12" ht="12.75" x14ac:dyDescent="0.2">
      <c r="A101" s="571" t="s">
        <v>783</v>
      </c>
      <c r="B101" s="571" t="s">
        <v>188</v>
      </c>
      <c r="C101" s="571" t="s">
        <v>36</v>
      </c>
      <c r="D101" s="571" t="s">
        <v>1569</v>
      </c>
      <c r="E101" s="572">
        <v>0</v>
      </c>
      <c r="F101" s="572">
        <v>0</v>
      </c>
      <c r="G101" s="572">
        <v>0</v>
      </c>
      <c r="H101" s="572">
        <v>0</v>
      </c>
      <c r="J101" s="572">
        <v>0</v>
      </c>
      <c r="K101" s="572">
        <v>0</v>
      </c>
      <c r="L101" s="572">
        <v>0</v>
      </c>
    </row>
    <row r="102" spans="1:12" ht="12.75" x14ac:dyDescent="0.2">
      <c r="A102" s="571" t="s">
        <v>742</v>
      </c>
      <c r="B102" s="571" t="s">
        <v>188</v>
      </c>
      <c r="C102" s="571" t="s">
        <v>36</v>
      </c>
      <c r="D102" s="571" t="s">
        <v>1569</v>
      </c>
      <c r="E102" s="572">
        <v>0.01</v>
      </c>
      <c r="F102" s="572">
        <v>0</v>
      </c>
      <c r="G102" s="572">
        <v>0</v>
      </c>
      <c r="H102" s="572">
        <v>0</v>
      </c>
      <c r="J102" s="572">
        <v>0</v>
      </c>
      <c r="K102" s="572">
        <v>0</v>
      </c>
      <c r="L102" s="572">
        <v>0</v>
      </c>
    </row>
    <row r="103" spans="1:12" ht="12.75" x14ac:dyDescent="0.2">
      <c r="A103" s="571" t="s">
        <v>758</v>
      </c>
      <c r="B103" s="571" t="s">
        <v>188</v>
      </c>
      <c r="C103" s="571" t="s">
        <v>36</v>
      </c>
      <c r="D103" s="571" t="s">
        <v>1569</v>
      </c>
      <c r="E103" s="572">
        <v>0</v>
      </c>
      <c r="F103" s="572">
        <v>0</v>
      </c>
      <c r="G103" s="572">
        <v>0</v>
      </c>
      <c r="H103" s="572">
        <v>0</v>
      </c>
      <c r="J103" s="572">
        <v>0</v>
      </c>
      <c r="K103" s="572">
        <v>0</v>
      </c>
      <c r="L103" s="572">
        <v>0</v>
      </c>
    </row>
    <row r="104" spans="1:12" ht="12.75" x14ac:dyDescent="0.2">
      <c r="A104" s="571" t="s">
        <v>785</v>
      </c>
      <c r="B104" s="571" t="s">
        <v>188</v>
      </c>
      <c r="C104" s="571" t="s">
        <v>36</v>
      </c>
      <c r="D104" s="571" t="s">
        <v>1569</v>
      </c>
      <c r="E104" s="572">
        <v>0.01</v>
      </c>
      <c r="F104" s="572">
        <v>0.01</v>
      </c>
      <c r="G104" s="572">
        <v>0.01</v>
      </c>
      <c r="H104" s="572">
        <v>0</v>
      </c>
      <c r="J104" s="572">
        <v>0</v>
      </c>
      <c r="K104" s="572">
        <v>0</v>
      </c>
      <c r="L104" s="572">
        <v>0</v>
      </c>
    </row>
    <row r="105" spans="1:12" ht="12.75" x14ac:dyDescent="0.2">
      <c r="A105" s="571" t="s">
        <v>744</v>
      </c>
      <c r="B105" s="571" t="s">
        <v>188</v>
      </c>
      <c r="C105" s="571" t="s">
        <v>36</v>
      </c>
      <c r="D105" s="571" t="s">
        <v>1569</v>
      </c>
      <c r="E105" s="572">
        <v>0.03</v>
      </c>
      <c r="F105" s="572">
        <v>0.02</v>
      </c>
      <c r="G105" s="572">
        <v>0.02</v>
      </c>
      <c r="H105" s="572">
        <v>0.01</v>
      </c>
      <c r="J105" s="572">
        <v>0.21</v>
      </c>
      <c r="K105" s="572">
        <v>0.34</v>
      </c>
      <c r="L105" s="572">
        <v>0.46</v>
      </c>
    </row>
    <row r="106" spans="1:12" ht="12.75" x14ac:dyDescent="0.2">
      <c r="A106" s="571" t="s">
        <v>746</v>
      </c>
      <c r="B106" s="571" t="s">
        <v>188</v>
      </c>
      <c r="C106" s="571" t="s">
        <v>36</v>
      </c>
      <c r="D106" s="571" t="s">
        <v>1569</v>
      </c>
      <c r="E106" s="572">
        <v>0</v>
      </c>
      <c r="F106" s="572">
        <v>0</v>
      </c>
      <c r="G106" s="572">
        <v>0</v>
      </c>
      <c r="H106" s="572">
        <v>0</v>
      </c>
      <c r="J106" s="572">
        <v>0</v>
      </c>
      <c r="K106" s="572">
        <v>0</v>
      </c>
      <c r="L106" s="572">
        <v>0</v>
      </c>
    </row>
    <row r="107" spans="1:12" ht="12.75" x14ac:dyDescent="0.2">
      <c r="A107" s="571" t="s">
        <v>760</v>
      </c>
      <c r="B107" s="571" t="s">
        <v>188</v>
      </c>
      <c r="C107" s="571" t="s">
        <v>36</v>
      </c>
      <c r="D107" s="571" t="s">
        <v>1569</v>
      </c>
      <c r="E107" s="572">
        <v>0.02</v>
      </c>
      <c r="F107" s="572">
        <v>0.01</v>
      </c>
      <c r="G107" s="572">
        <v>0.01</v>
      </c>
      <c r="H107" s="572">
        <v>0.01</v>
      </c>
      <c r="J107" s="572">
        <v>0.21</v>
      </c>
      <c r="K107" s="572">
        <v>0.34</v>
      </c>
      <c r="L107" s="572">
        <v>0.46</v>
      </c>
    </row>
    <row r="108" spans="1:12" ht="12.75" x14ac:dyDescent="0.2">
      <c r="A108" s="571" t="s">
        <v>762</v>
      </c>
      <c r="B108" s="571" t="s">
        <v>188</v>
      </c>
      <c r="C108" s="571" t="s">
        <v>36</v>
      </c>
      <c r="D108" s="571" t="s">
        <v>1569</v>
      </c>
      <c r="E108" s="572">
        <v>0</v>
      </c>
      <c r="F108" s="572">
        <v>0</v>
      </c>
      <c r="G108" s="572">
        <v>0</v>
      </c>
      <c r="H108" s="572">
        <v>0</v>
      </c>
      <c r="J108" s="572">
        <v>0</v>
      </c>
      <c r="K108" s="572">
        <v>0</v>
      </c>
      <c r="L108" s="572">
        <v>0</v>
      </c>
    </row>
    <row r="109" spans="1:12" ht="12.75" x14ac:dyDescent="0.2">
      <c r="A109" s="571" t="s">
        <v>787</v>
      </c>
      <c r="B109" s="571" t="s">
        <v>188</v>
      </c>
      <c r="C109" s="571" t="s">
        <v>36</v>
      </c>
      <c r="D109" s="571" t="s">
        <v>1569</v>
      </c>
      <c r="E109" s="572">
        <v>0.05</v>
      </c>
      <c r="F109" s="572">
        <v>0.04</v>
      </c>
      <c r="G109" s="572">
        <v>0.03</v>
      </c>
      <c r="H109" s="572">
        <v>0.02</v>
      </c>
      <c r="J109" s="572">
        <v>0.21</v>
      </c>
      <c r="K109" s="572">
        <v>0.34</v>
      </c>
      <c r="L109" s="572">
        <v>0.46</v>
      </c>
    </row>
    <row r="110" spans="1:12" ht="12.75" x14ac:dyDescent="0.2">
      <c r="A110" s="571" t="s">
        <v>789</v>
      </c>
      <c r="B110" s="571" t="s">
        <v>188</v>
      </c>
      <c r="C110" s="571" t="s">
        <v>36</v>
      </c>
      <c r="D110" s="571" t="s">
        <v>1569</v>
      </c>
      <c r="E110" s="572">
        <v>0</v>
      </c>
      <c r="F110" s="572">
        <v>0</v>
      </c>
      <c r="G110" s="572">
        <v>0</v>
      </c>
      <c r="H110" s="572">
        <v>0</v>
      </c>
      <c r="J110" s="572">
        <v>0</v>
      </c>
      <c r="K110" s="572">
        <v>0</v>
      </c>
      <c r="L110" s="572">
        <v>0</v>
      </c>
    </row>
    <row r="111" spans="1:12" ht="12.75" x14ac:dyDescent="0.2">
      <c r="A111" s="571" t="s">
        <v>748</v>
      </c>
      <c r="B111" s="571" t="s">
        <v>188</v>
      </c>
      <c r="C111" s="571" t="s">
        <v>36</v>
      </c>
      <c r="D111" s="571" t="s">
        <v>1569</v>
      </c>
      <c r="E111" s="572">
        <v>0.02</v>
      </c>
      <c r="F111" s="572">
        <v>0.01</v>
      </c>
      <c r="G111" s="572">
        <v>0.01</v>
      </c>
      <c r="H111" s="572">
        <v>0.01</v>
      </c>
      <c r="J111" s="572">
        <v>0.21</v>
      </c>
      <c r="K111" s="572">
        <v>0.34</v>
      </c>
      <c r="L111" s="572">
        <v>0.46</v>
      </c>
    </row>
    <row r="112" spans="1:12" ht="12.75" x14ac:dyDescent="0.2">
      <c r="A112" s="571" t="s">
        <v>750</v>
      </c>
      <c r="B112" s="571" t="s">
        <v>188</v>
      </c>
      <c r="C112" s="571" t="s">
        <v>36</v>
      </c>
      <c r="D112" s="571" t="s">
        <v>1569</v>
      </c>
      <c r="E112" s="572">
        <v>0</v>
      </c>
      <c r="F112" s="572">
        <v>0</v>
      </c>
      <c r="G112" s="572">
        <v>0</v>
      </c>
      <c r="H112" s="572">
        <v>0</v>
      </c>
      <c r="J112" s="572">
        <v>0</v>
      </c>
      <c r="K112" s="572">
        <v>0</v>
      </c>
      <c r="L112" s="572">
        <v>0</v>
      </c>
    </row>
    <row r="113" spans="1:12" ht="12.75" x14ac:dyDescent="0.2">
      <c r="A113" s="571" t="s">
        <v>964</v>
      </c>
      <c r="B113" s="571" t="s">
        <v>188</v>
      </c>
      <c r="C113" s="571" t="s">
        <v>36</v>
      </c>
      <c r="D113" s="571" t="s">
        <v>1569</v>
      </c>
      <c r="E113" s="572">
        <v>0</v>
      </c>
      <c r="F113" s="572">
        <v>0</v>
      </c>
      <c r="G113" s="572">
        <v>0</v>
      </c>
      <c r="H113" s="572">
        <v>0</v>
      </c>
      <c r="J113" s="572">
        <v>0</v>
      </c>
      <c r="K113" s="572">
        <v>0</v>
      </c>
      <c r="L113" s="572">
        <v>0</v>
      </c>
    </row>
    <row r="114" spans="1:12" ht="12.75" x14ac:dyDescent="0.2">
      <c r="A114" s="571" t="s">
        <v>764</v>
      </c>
      <c r="B114" s="571" t="s">
        <v>188</v>
      </c>
      <c r="C114" s="571" t="s">
        <v>36</v>
      </c>
      <c r="D114" s="571" t="s">
        <v>1569</v>
      </c>
      <c r="E114" s="572">
        <v>0.05</v>
      </c>
      <c r="F114" s="572">
        <v>0.04</v>
      </c>
      <c r="G114" s="572">
        <v>0.04</v>
      </c>
      <c r="H114" s="572">
        <v>0.03</v>
      </c>
      <c r="J114" s="572">
        <v>0.21</v>
      </c>
      <c r="K114" s="572">
        <v>0.34</v>
      </c>
      <c r="L114" s="572">
        <v>0.46</v>
      </c>
    </row>
    <row r="115" spans="1:12" ht="12.75" x14ac:dyDescent="0.2">
      <c r="A115" s="571" t="s">
        <v>766</v>
      </c>
      <c r="B115" s="571" t="s">
        <v>188</v>
      </c>
      <c r="C115" s="571" t="s">
        <v>36</v>
      </c>
      <c r="D115" s="571" t="s">
        <v>1569</v>
      </c>
      <c r="E115" s="572">
        <v>0.02</v>
      </c>
      <c r="F115" s="572">
        <v>0.02</v>
      </c>
      <c r="G115" s="572">
        <v>0.01</v>
      </c>
      <c r="H115" s="572">
        <v>0.01</v>
      </c>
      <c r="J115" s="572">
        <v>0.21</v>
      </c>
      <c r="K115" s="572">
        <v>0.34</v>
      </c>
      <c r="L115" s="572">
        <v>0.46</v>
      </c>
    </row>
    <row r="116" spans="1:12" ht="12.75" x14ac:dyDescent="0.2">
      <c r="A116" s="571" t="s">
        <v>965</v>
      </c>
      <c r="B116" s="571" t="s">
        <v>188</v>
      </c>
      <c r="C116" s="571" t="s">
        <v>36</v>
      </c>
      <c r="D116" s="571" t="s">
        <v>1569</v>
      </c>
      <c r="E116" s="572">
        <v>0</v>
      </c>
      <c r="F116" s="572">
        <v>0</v>
      </c>
      <c r="G116" s="572">
        <v>0</v>
      </c>
      <c r="H116" s="572">
        <v>0</v>
      </c>
      <c r="J116" s="572">
        <v>0</v>
      </c>
      <c r="K116" s="572">
        <v>0</v>
      </c>
      <c r="L116" s="572">
        <v>0</v>
      </c>
    </row>
    <row r="117" spans="1:12" ht="12.75" x14ac:dyDescent="0.2">
      <c r="A117" s="571" t="s">
        <v>791</v>
      </c>
      <c r="B117" s="571" t="s">
        <v>188</v>
      </c>
      <c r="C117" s="571" t="s">
        <v>36</v>
      </c>
      <c r="D117" s="571" t="s">
        <v>1569</v>
      </c>
      <c r="E117" s="572">
        <v>0.1</v>
      </c>
      <c r="F117" s="572">
        <v>0.09</v>
      </c>
      <c r="G117" s="572">
        <v>7.0000000000000007E-2</v>
      </c>
      <c r="H117" s="572">
        <v>0.06</v>
      </c>
      <c r="J117" s="572">
        <v>0.21</v>
      </c>
      <c r="K117" s="572">
        <v>0.34</v>
      </c>
      <c r="L117" s="572">
        <v>0.46</v>
      </c>
    </row>
    <row r="118" spans="1:12" ht="12.75" x14ac:dyDescent="0.2">
      <c r="A118" s="571" t="s">
        <v>793</v>
      </c>
      <c r="B118" s="571" t="s">
        <v>188</v>
      </c>
      <c r="C118" s="571" t="s">
        <v>36</v>
      </c>
      <c r="D118" s="571" t="s">
        <v>1569</v>
      </c>
      <c r="E118" s="572">
        <v>0.03</v>
      </c>
      <c r="F118" s="572">
        <v>0.03</v>
      </c>
      <c r="G118" s="572">
        <v>0.02</v>
      </c>
      <c r="H118" s="572">
        <v>0.02</v>
      </c>
      <c r="J118" s="572">
        <v>0.21</v>
      </c>
      <c r="K118" s="572">
        <v>0.34</v>
      </c>
      <c r="L118" s="572">
        <v>0.46</v>
      </c>
    </row>
    <row r="119" spans="1:12" ht="12.75" x14ac:dyDescent="0.2">
      <c r="A119" s="571" t="s">
        <v>966</v>
      </c>
      <c r="B119" s="571" t="s">
        <v>188</v>
      </c>
      <c r="C119" s="571" t="s">
        <v>36</v>
      </c>
      <c r="D119" s="571" t="s">
        <v>1569</v>
      </c>
      <c r="E119" s="572">
        <v>0</v>
      </c>
      <c r="F119" s="572">
        <v>0</v>
      </c>
      <c r="G119" s="572">
        <v>0</v>
      </c>
      <c r="H119" s="572">
        <v>0</v>
      </c>
      <c r="J119" s="572">
        <v>0</v>
      </c>
      <c r="K119" s="572">
        <v>0</v>
      </c>
      <c r="L119" s="572">
        <v>0</v>
      </c>
    </row>
    <row r="120" spans="1:12" ht="12.75" x14ac:dyDescent="0.2">
      <c r="A120" s="571" t="s">
        <v>752</v>
      </c>
      <c r="B120" s="571" t="s">
        <v>188</v>
      </c>
      <c r="C120" s="571" t="s">
        <v>36</v>
      </c>
      <c r="D120" s="571" t="s">
        <v>1569</v>
      </c>
      <c r="E120" s="572">
        <v>0.01</v>
      </c>
      <c r="F120" s="572">
        <v>0.01</v>
      </c>
      <c r="G120" s="572">
        <v>0.01</v>
      </c>
      <c r="H120" s="572">
        <v>0.01</v>
      </c>
      <c r="J120" s="572">
        <v>0.19</v>
      </c>
      <c r="K120" s="572">
        <v>0.33</v>
      </c>
      <c r="L120" s="572">
        <v>0.48</v>
      </c>
    </row>
    <row r="121" spans="1:12" ht="12.75" x14ac:dyDescent="0.2">
      <c r="A121" s="571" t="s">
        <v>768</v>
      </c>
      <c r="B121" s="571" t="s">
        <v>188</v>
      </c>
      <c r="C121" s="571" t="s">
        <v>36</v>
      </c>
      <c r="D121" s="571" t="s">
        <v>1569</v>
      </c>
      <c r="E121" s="572">
        <v>0.11</v>
      </c>
      <c r="F121" s="572">
        <v>0.1</v>
      </c>
      <c r="G121" s="572">
        <v>0.09</v>
      </c>
      <c r="H121" s="572">
        <v>0.08</v>
      </c>
      <c r="J121" s="572">
        <v>0.19</v>
      </c>
      <c r="K121" s="572">
        <v>0.33</v>
      </c>
      <c r="L121" s="572">
        <v>0.48</v>
      </c>
    </row>
    <row r="122" spans="1:12" ht="12.75" x14ac:dyDescent="0.2">
      <c r="A122" s="571" t="s">
        <v>795</v>
      </c>
      <c r="B122" s="571" t="s">
        <v>188</v>
      </c>
      <c r="C122" s="571" t="s">
        <v>36</v>
      </c>
      <c r="D122" s="571" t="s">
        <v>1569</v>
      </c>
      <c r="E122" s="572">
        <v>0.28000000000000003</v>
      </c>
      <c r="F122" s="572">
        <v>0.24</v>
      </c>
      <c r="G122" s="572">
        <v>0.22</v>
      </c>
      <c r="H122" s="572">
        <v>0.19</v>
      </c>
      <c r="J122" s="572">
        <v>0.19</v>
      </c>
      <c r="K122" s="572">
        <v>0.33</v>
      </c>
      <c r="L122" s="572">
        <v>0.48</v>
      </c>
    </row>
    <row r="123" spans="1:12" ht="12.75" x14ac:dyDescent="0.2">
      <c r="A123" s="571" t="s">
        <v>967</v>
      </c>
      <c r="B123" s="571" t="s">
        <v>188</v>
      </c>
      <c r="C123" s="571" t="s">
        <v>36</v>
      </c>
      <c r="D123" s="571" t="s">
        <v>1569</v>
      </c>
      <c r="E123" s="572">
        <v>0</v>
      </c>
      <c r="F123" s="572">
        <v>0</v>
      </c>
      <c r="G123" s="572">
        <v>0</v>
      </c>
      <c r="H123" s="572">
        <v>0</v>
      </c>
      <c r="J123" s="572">
        <v>0</v>
      </c>
      <c r="K123" s="572">
        <v>0</v>
      </c>
      <c r="L123" s="572">
        <v>0</v>
      </c>
    </row>
    <row r="124" spans="1:12" ht="12.75" x14ac:dyDescent="0.2">
      <c r="A124" s="571" t="s">
        <v>968</v>
      </c>
      <c r="B124" s="571" t="s">
        <v>188</v>
      </c>
      <c r="C124" s="571" t="s">
        <v>36</v>
      </c>
      <c r="D124" s="571" t="s">
        <v>1569</v>
      </c>
      <c r="E124" s="572">
        <v>0</v>
      </c>
      <c r="F124" s="572">
        <v>0</v>
      </c>
      <c r="G124" s="572">
        <v>0</v>
      </c>
      <c r="H124" s="572">
        <v>0</v>
      </c>
      <c r="J124" s="572">
        <v>0</v>
      </c>
      <c r="K124" s="572">
        <v>0</v>
      </c>
      <c r="L124" s="572">
        <v>0</v>
      </c>
    </row>
    <row r="125" spans="1:12" ht="12.75" x14ac:dyDescent="0.2">
      <c r="A125" s="571" t="s">
        <v>969</v>
      </c>
      <c r="B125" s="571" t="s">
        <v>188</v>
      </c>
      <c r="C125" s="571" t="s">
        <v>710</v>
      </c>
      <c r="D125" s="571" t="s">
        <v>1570</v>
      </c>
      <c r="E125" s="572">
        <v>0</v>
      </c>
      <c r="F125" s="572">
        <v>0</v>
      </c>
      <c r="G125" s="572">
        <v>0</v>
      </c>
      <c r="H125" s="572">
        <v>0</v>
      </c>
      <c r="J125" s="572">
        <v>0</v>
      </c>
      <c r="K125" s="572">
        <v>0</v>
      </c>
      <c r="L125" s="572">
        <v>0</v>
      </c>
    </row>
    <row r="126" spans="1:12" ht="12.75" x14ac:dyDescent="0.2">
      <c r="A126" s="571" t="s">
        <v>1571</v>
      </c>
      <c r="B126" s="571" t="s">
        <v>188</v>
      </c>
      <c r="C126" s="571" t="s">
        <v>896</v>
      </c>
      <c r="D126" s="571" t="s">
        <v>1572</v>
      </c>
      <c r="E126" s="572">
        <v>0</v>
      </c>
      <c r="F126" s="572">
        <v>0</v>
      </c>
      <c r="G126" s="572">
        <v>0</v>
      </c>
      <c r="H126" s="572">
        <v>0</v>
      </c>
      <c r="J126" s="572">
        <v>0</v>
      </c>
      <c r="K126" s="572">
        <v>0</v>
      </c>
      <c r="L126" s="572">
        <v>0</v>
      </c>
    </row>
    <row r="127" spans="1:12" ht="12.75" x14ac:dyDescent="0.2">
      <c r="A127" s="571" t="s">
        <v>803</v>
      </c>
      <c r="B127" s="571" t="s">
        <v>188</v>
      </c>
      <c r="C127" s="571" t="s">
        <v>14</v>
      </c>
      <c r="D127" s="571" t="s">
        <v>1573</v>
      </c>
      <c r="E127" s="572">
        <v>0</v>
      </c>
      <c r="F127" s="572">
        <v>0</v>
      </c>
      <c r="G127" s="572">
        <v>0</v>
      </c>
      <c r="H127" s="572">
        <v>0</v>
      </c>
      <c r="J127" s="572">
        <v>0</v>
      </c>
      <c r="K127" s="572">
        <v>0</v>
      </c>
      <c r="L127" s="572">
        <v>0</v>
      </c>
    </row>
    <row r="128" spans="1:12" ht="12.75" x14ac:dyDescent="0.2">
      <c r="A128" s="571" t="s">
        <v>804</v>
      </c>
      <c r="B128" s="571" t="s">
        <v>188</v>
      </c>
      <c r="C128" s="571" t="s">
        <v>14</v>
      </c>
      <c r="D128" s="571" t="s">
        <v>1573</v>
      </c>
      <c r="E128" s="572">
        <v>0</v>
      </c>
      <c r="F128" s="572">
        <v>0</v>
      </c>
      <c r="G128" s="572">
        <v>0</v>
      </c>
      <c r="H128" s="572">
        <v>0</v>
      </c>
      <c r="J128" s="572">
        <v>0</v>
      </c>
      <c r="K128" s="572">
        <v>0</v>
      </c>
      <c r="L128" s="572">
        <v>0</v>
      </c>
    </row>
    <row r="129" spans="1:12" ht="12.75" x14ac:dyDescent="0.2">
      <c r="A129" s="571" t="s">
        <v>805</v>
      </c>
      <c r="B129" s="571" t="s">
        <v>188</v>
      </c>
      <c r="C129" s="571" t="s">
        <v>14</v>
      </c>
      <c r="D129" s="571" t="s">
        <v>1573</v>
      </c>
      <c r="E129" s="572">
        <v>0</v>
      </c>
      <c r="F129" s="572">
        <v>0</v>
      </c>
      <c r="G129" s="572">
        <v>0</v>
      </c>
      <c r="H129" s="572">
        <v>0</v>
      </c>
      <c r="J129" s="572">
        <v>0</v>
      </c>
      <c r="K129" s="572">
        <v>0</v>
      </c>
      <c r="L129" s="572">
        <v>0</v>
      </c>
    </row>
    <row r="130" spans="1:12" ht="12.75" x14ac:dyDescent="0.2">
      <c r="A130" s="571" t="s">
        <v>806</v>
      </c>
      <c r="B130" s="571" t="s">
        <v>188</v>
      </c>
      <c r="C130" s="571" t="s">
        <v>14</v>
      </c>
      <c r="D130" s="571" t="s">
        <v>1573</v>
      </c>
      <c r="E130" s="572">
        <v>0</v>
      </c>
      <c r="F130" s="572">
        <v>0</v>
      </c>
      <c r="G130" s="572">
        <v>0</v>
      </c>
      <c r="H130" s="572">
        <v>0</v>
      </c>
      <c r="J130" s="572">
        <v>0</v>
      </c>
      <c r="K130" s="572">
        <v>0</v>
      </c>
      <c r="L130" s="572">
        <v>0</v>
      </c>
    </row>
    <row r="131" spans="1:12" ht="12.75" x14ac:dyDescent="0.2">
      <c r="A131" s="571" t="s">
        <v>807</v>
      </c>
      <c r="B131" s="571" t="s">
        <v>188</v>
      </c>
      <c r="C131" s="571" t="s">
        <v>14</v>
      </c>
      <c r="D131" s="571" t="s">
        <v>1573</v>
      </c>
      <c r="E131" s="572">
        <v>0</v>
      </c>
      <c r="F131" s="572">
        <v>0</v>
      </c>
      <c r="G131" s="572">
        <v>0</v>
      </c>
      <c r="H131" s="572">
        <v>0</v>
      </c>
      <c r="J131" s="572">
        <v>0</v>
      </c>
      <c r="K131" s="572">
        <v>0</v>
      </c>
      <c r="L131" s="572">
        <v>0</v>
      </c>
    </row>
    <row r="132" spans="1:12" ht="12.75" x14ac:dyDescent="0.2">
      <c r="A132" s="571" t="s">
        <v>808</v>
      </c>
      <c r="B132" s="571" t="s">
        <v>188</v>
      </c>
      <c r="C132" s="571" t="s">
        <v>14</v>
      </c>
      <c r="D132" s="571" t="s">
        <v>1573</v>
      </c>
      <c r="E132" s="572">
        <v>0</v>
      </c>
      <c r="F132" s="572">
        <v>0</v>
      </c>
      <c r="G132" s="572">
        <v>0</v>
      </c>
      <c r="H132" s="572">
        <v>0</v>
      </c>
      <c r="J132" s="572">
        <v>0</v>
      </c>
      <c r="K132" s="572">
        <v>0</v>
      </c>
      <c r="L132" s="572">
        <v>0</v>
      </c>
    </row>
    <row r="133" spans="1:12" ht="12.75" x14ac:dyDescent="0.2">
      <c r="A133" s="571" t="s">
        <v>809</v>
      </c>
      <c r="B133" s="571" t="s">
        <v>188</v>
      </c>
      <c r="C133" s="571" t="s">
        <v>14</v>
      </c>
      <c r="D133" s="571" t="s">
        <v>1573</v>
      </c>
      <c r="E133" s="572">
        <v>0</v>
      </c>
      <c r="F133" s="572">
        <v>0</v>
      </c>
      <c r="G133" s="572">
        <v>0</v>
      </c>
      <c r="H133" s="572">
        <v>0</v>
      </c>
      <c r="J133" s="572">
        <v>0</v>
      </c>
      <c r="K133" s="572">
        <v>0</v>
      </c>
      <c r="L133" s="572">
        <v>0</v>
      </c>
    </row>
    <row r="134" spans="1:12" ht="12.75" x14ac:dyDescent="0.2">
      <c r="A134" s="571" t="s">
        <v>810</v>
      </c>
      <c r="B134" s="571" t="s">
        <v>188</v>
      </c>
      <c r="C134" s="571" t="s">
        <v>14</v>
      </c>
      <c r="D134" s="571" t="s">
        <v>1573</v>
      </c>
      <c r="E134" s="572">
        <v>0</v>
      </c>
      <c r="F134" s="572">
        <v>0</v>
      </c>
      <c r="G134" s="572">
        <v>0</v>
      </c>
      <c r="H134" s="572">
        <v>0</v>
      </c>
      <c r="J134" s="572">
        <v>0</v>
      </c>
      <c r="K134" s="572">
        <v>0</v>
      </c>
      <c r="L134" s="572">
        <v>0</v>
      </c>
    </row>
    <row r="135" spans="1:12" ht="12.75" x14ac:dyDescent="0.2">
      <c r="A135" s="571" t="s">
        <v>811</v>
      </c>
      <c r="B135" s="571" t="s">
        <v>188</v>
      </c>
      <c r="C135" s="571" t="s">
        <v>14</v>
      </c>
      <c r="D135" s="571" t="s">
        <v>1573</v>
      </c>
      <c r="E135" s="572">
        <v>0</v>
      </c>
      <c r="F135" s="572">
        <v>0</v>
      </c>
      <c r="G135" s="572">
        <v>0</v>
      </c>
      <c r="H135" s="572">
        <v>0</v>
      </c>
      <c r="J135" s="572">
        <v>0</v>
      </c>
      <c r="K135" s="572">
        <v>0</v>
      </c>
      <c r="L135" s="572">
        <v>0</v>
      </c>
    </row>
    <row r="136" spans="1:12" ht="12.75" x14ac:dyDescent="0.2">
      <c r="A136" s="571" t="s">
        <v>812</v>
      </c>
      <c r="B136" s="571" t="s">
        <v>188</v>
      </c>
      <c r="C136" s="571" t="s">
        <v>14</v>
      </c>
      <c r="D136" s="571" t="s">
        <v>1573</v>
      </c>
      <c r="E136" s="572">
        <v>0</v>
      </c>
      <c r="F136" s="572">
        <v>0</v>
      </c>
      <c r="G136" s="572">
        <v>0</v>
      </c>
      <c r="H136" s="572">
        <v>0</v>
      </c>
      <c r="J136" s="572">
        <v>0</v>
      </c>
      <c r="K136" s="572">
        <v>0</v>
      </c>
      <c r="L136" s="572">
        <v>0</v>
      </c>
    </row>
    <row r="137" spans="1:12" ht="12.75" x14ac:dyDescent="0.2">
      <c r="A137" s="571" t="s">
        <v>813</v>
      </c>
      <c r="B137" s="571" t="s">
        <v>188</v>
      </c>
      <c r="C137" s="571" t="s">
        <v>14</v>
      </c>
      <c r="D137" s="571" t="s">
        <v>1573</v>
      </c>
      <c r="E137" s="572">
        <v>0</v>
      </c>
      <c r="F137" s="572">
        <v>0</v>
      </c>
      <c r="G137" s="572">
        <v>0</v>
      </c>
      <c r="H137" s="572">
        <v>0</v>
      </c>
      <c r="J137" s="572">
        <v>0</v>
      </c>
      <c r="K137" s="572">
        <v>0</v>
      </c>
      <c r="L137" s="572">
        <v>0</v>
      </c>
    </row>
    <row r="138" spans="1:12" ht="12.75" x14ac:dyDescent="0.2">
      <c r="A138" s="571" t="s">
        <v>814</v>
      </c>
      <c r="B138" s="571" t="s">
        <v>188</v>
      </c>
      <c r="C138" s="571" t="s">
        <v>14</v>
      </c>
      <c r="D138" s="571" t="s">
        <v>1573</v>
      </c>
      <c r="E138" s="572">
        <v>0</v>
      </c>
      <c r="F138" s="572">
        <v>0</v>
      </c>
      <c r="G138" s="572">
        <v>0</v>
      </c>
      <c r="H138" s="572">
        <v>0</v>
      </c>
      <c r="J138" s="572">
        <v>0</v>
      </c>
      <c r="K138" s="572">
        <v>0</v>
      </c>
      <c r="L138" s="572">
        <v>0</v>
      </c>
    </row>
    <row r="139" spans="1:12" ht="12.75" x14ac:dyDescent="0.2">
      <c r="A139" s="571" t="s">
        <v>815</v>
      </c>
      <c r="B139" s="571" t="s">
        <v>188</v>
      </c>
      <c r="C139" s="571" t="s">
        <v>14</v>
      </c>
      <c r="D139" s="571" t="s">
        <v>1573</v>
      </c>
      <c r="E139" s="572">
        <v>0</v>
      </c>
      <c r="F139" s="572">
        <v>0</v>
      </c>
      <c r="G139" s="572">
        <v>0</v>
      </c>
      <c r="H139" s="572">
        <v>0</v>
      </c>
      <c r="J139" s="572">
        <v>0</v>
      </c>
      <c r="K139" s="572">
        <v>0</v>
      </c>
      <c r="L139" s="572">
        <v>0</v>
      </c>
    </row>
    <row r="140" spans="1:12" ht="12.75" x14ac:dyDescent="0.2">
      <c r="A140" s="571" t="s">
        <v>816</v>
      </c>
      <c r="B140" s="571" t="s">
        <v>188</v>
      </c>
      <c r="C140" s="571" t="s">
        <v>14</v>
      </c>
      <c r="D140" s="571" t="s">
        <v>1573</v>
      </c>
      <c r="E140" s="572">
        <v>0</v>
      </c>
      <c r="F140" s="572">
        <v>0</v>
      </c>
      <c r="G140" s="572">
        <v>0</v>
      </c>
      <c r="H140" s="572">
        <v>0</v>
      </c>
      <c r="J140" s="572">
        <v>0</v>
      </c>
      <c r="K140" s="572">
        <v>0</v>
      </c>
      <c r="L140" s="572">
        <v>0</v>
      </c>
    </row>
    <row r="141" spans="1:12" ht="12.75" x14ac:dyDescent="0.2">
      <c r="A141" s="571" t="s">
        <v>817</v>
      </c>
      <c r="B141" s="571" t="s">
        <v>188</v>
      </c>
      <c r="C141" s="571" t="s">
        <v>14</v>
      </c>
      <c r="D141" s="571" t="s">
        <v>1573</v>
      </c>
      <c r="E141" s="572">
        <v>0</v>
      </c>
      <c r="F141" s="572">
        <v>0</v>
      </c>
      <c r="G141" s="572">
        <v>0</v>
      </c>
      <c r="H141" s="572">
        <v>0</v>
      </c>
      <c r="J141" s="572">
        <v>0</v>
      </c>
      <c r="K141" s="572">
        <v>0</v>
      </c>
      <c r="L141" s="572">
        <v>0</v>
      </c>
    </row>
    <row r="142" spans="1:12" ht="12.75" x14ac:dyDescent="0.2">
      <c r="A142" s="571" t="s">
        <v>818</v>
      </c>
      <c r="B142" s="571" t="s">
        <v>188</v>
      </c>
      <c r="C142" s="571" t="s">
        <v>14</v>
      </c>
      <c r="D142" s="571" t="s">
        <v>1573</v>
      </c>
      <c r="E142" s="572">
        <v>0</v>
      </c>
      <c r="F142" s="572">
        <v>0</v>
      </c>
      <c r="G142" s="572">
        <v>0</v>
      </c>
      <c r="H142" s="572">
        <v>0</v>
      </c>
      <c r="J142" s="572">
        <v>0</v>
      </c>
      <c r="K142" s="572">
        <v>0</v>
      </c>
      <c r="L142" s="572">
        <v>0</v>
      </c>
    </row>
    <row r="143" spans="1:12" ht="12.75" x14ac:dyDescent="0.2">
      <c r="A143" s="571" t="s">
        <v>819</v>
      </c>
      <c r="B143" s="571" t="s">
        <v>188</v>
      </c>
      <c r="C143" s="571" t="s">
        <v>14</v>
      </c>
      <c r="D143" s="571" t="s">
        <v>1573</v>
      </c>
      <c r="E143" s="572">
        <v>0</v>
      </c>
      <c r="F143" s="572">
        <v>0.01</v>
      </c>
      <c r="G143" s="572">
        <v>0.01</v>
      </c>
      <c r="H143" s="572">
        <v>0.01</v>
      </c>
      <c r="J143" s="572">
        <v>0.15</v>
      </c>
      <c r="K143" s="572">
        <v>0.3</v>
      </c>
      <c r="L143" s="572">
        <v>0.55000000000000004</v>
      </c>
    </row>
    <row r="144" spans="1:12" ht="12.75" x14ac:dyDescent="0.2">
      <c r="A144" s="571" t="s">
        <v>970</v>
      </c>
      <c r="B144" s="571" t="s">
        <v>188</v>
      </c>
      <c r="C144" s="571" t="s">
        <v>14</v>
      </c>
      <c r="D144" s="571" t="s">
        <v>1573</v>
      </c>
      <c r="E144" s="572">
        <v>0</v>
      </c>
      <c r="F144" s="572">
        <v>0</v>
      </c>
      <c r="G144" s="572">
        <v>0</v>
      </c>
      <c r="H144" s="572">
        <v>0</v>
      </c>
      <c r="J144" s="572">
        <v>0</v>
      </c>
      <c r="K144" s="572">
        <v>0</v>
      </c>
      <c r="L144" s="572">
        <v>0</v>
      </c>
    </row>
    <row r="145" spans="1:12" ht="12.75" x14ac:dyDescent="0.2">
      <c r="A145" s="571" t="s">
        <v>1574</v>
      </c>
      <c r="B145" s="571" t="s">
        <v>188</v>
      </c>
      <c r="C145" s="571" t="s">
        <v>8</v>
      </c>
      <c r="D145" s="571" t="s">
        <v>1575</v>
      </c>
      <c r="E145" s="572">
        <v>0</v>
      </c>
      <c r="F145" s="572">
        <v>0</v>
      </c>
      <c r="G145" s="572">
        <v>0</v>
      </c>
      <c r="H145" s="572">
        <v>0</v>
      </c>
      <c r="J145" s="572">
        <v>0</v>
      </c>
      <c r="K145" s="572">
        <v>0</v>
      </c>
      <c r="L145" s="572">
        <v>0</v>
      </c>
    </row>
    <row r="146" spans="1:12" ht="12.75" x14ac:dyDescent="0.2">
      <c r="A146" s="571" t="s">
        <v>1576</v>
      </c>
      <c r="B146" s="571" t="s">
        <v>188</v>
      </c>
      <c r="C146" s="571" t="s">
        <v>8</v>
      </c>
      <c r="D146" s="571" t="s">
        <v>1575</v>
      </c>
      <c r="E146" s="572">
        <v>0</v>
      </c>
      <c r="F146" s="572">
        <v>0</v>
      </c>
      <c r="G146" s="572">
        <v>0</v>
      </c>
      <c r="H146" s="572">
        <v>0</v>
      </c>
      <c r="J146" s="572">
        <v>0</v>
      </c>
      <c r="K146" s="572">
        <v>0</v>
      </c>
      <c r="L146" s="572">
        <v>0</v>
      </c>
    </row>
    <row r="147" spans="1:12" ht="12.75" x14ac:dyDescent="0.2">
      <c r="A147" s="571" t="s">
        <v>1577</v>
      </c>
      <c r="B147" s="571" t="s">
        <v>188</v>
      </c>
      <c r="C147" s="571" t="s">
        <v>8</v>
      </c>
      <c r="D147" s="571" t="s">
        <v>1575</v>
      </c>
      <c r="E147" s="572">
        <v>0</v>
      </c>
      <c r="F147" s="572">
        <v>0</v>
      </c>
      <c r="G147" s="572">
        <v>0</v>
      </c>
      <c r="H147" s="572">
        <v>0</v>
      </c>
      <c r="J147" s="572">
        <v>0</v>
      </c>
      <c r="K147" s="572">
        <v>0</v>
      </c>
      <c r="L147" s="572">
        <v>0</v>
      </c>
    </row>
    <row r="148" spans="1:12" ht="12.75" x14ac:dyDescent="0.2">
      <c r="A148" s="571" t="s">
        <v>1578</v>
      </c>
      <c r="B148" s="571" t="s">
        <v>188</v>
      </c>
      <c r="C148" s="571" t="s">
        <v>8</v>
      </c>
      <c r="D148" s="571" t="s">
        <v>1575</v>
      </c>
      <c r="E148" s="572">
        <v>0</v>
      </c>
      <c r="F148" s="572">
        <v>0</v>
      </c>
      <c r="G148" s="572">
        <v>0</v>
      </c>
      <c r="H148" s="572">
        <v>0</v>
      </c>
      <c r="J148" s="572">
        <v>0</v>
      </c>
      <c r="K148" s="572">
        <v>0</v>
      </c>
      <c r="L148" s="572">
        <v>0</v>
      </c>
    </row>
    <row r="149" spans="1:12" ht="12.75" x14ac:dyDescent="0.2">
      <c r="A149" s="571" t="s">
        <v>2123</v>
      </c>
      <c r="B149" s="571" t="s">
        <v>188</v>
      </c>
      <c r="C149" s="571" t="s">
        <v>8</v>
      </c>
      <c r="D149" s="571" t="s">
        <v>2133</v>
      </c>
      <c r="E149" s="572">
        <v>0</v>
      </c>
      <c r="F149" s="572">
        <v>0</v>
      </c>
      <c r="G149" s="572">
        <v>0</v>
      </c>
      <c r="H149" s="572">
        <v>0</v>
      </c>
      <c r="J149" s="572">
        <v>0</v>
      </c>
      <c r="K149" s="572">
        <v>0</v>
      </c>
      <c r="L149" s="572">
        <v>0</v>
      </c>
    </row>
    <row r="150" spans="1:12" ht="12.75" x14ac:dyDescent="0.2">
      <c r="A150" s="571" t="s">
        <v>1592</v>
      </c>
      <c r="B150" s="571" t="s">
        <v>188</v>
      </c>
      <c r="C150" s="571" t="s">
        <v>8</v>
      </c>
      <c r="D150" s="571" t="s">
        <v>1593</v>
      </c>
      <c r="E150" s="572">
        <v>0</v>
      </c>
      <c r="F150" s="572">
        <v>0</v>
      </c>
      <c r="G150" s="572">
        <v>0</v>
      </c>
      <c r="H150" s="572">
        <v>0</v>
      </c>
      <c r="J150" s="572">
        <v>0</v>
      </c>
      <c r="K150" s="572">
        <v>0</v>
      </c>
      <c r="L150" s="572">
        <v>0</v>
      </c>
    </row>
    <row r="151" spans="1:12" ht="12.75" x14ac:dyDescent="0.2">
      <c r="A151" s="571" t="s">
        <v>1594</v>
      </c>
      <c r="B151" s="571" t="s">
        <v>188</v>
      </c>
      <c r="C151" s="571" t="s">
        <v>151</v>
      </c>
      <c r="D151" s="571" t="s">
        <v>1595</v>
      </c>
      <c r="E151" s="572">
        <v>0</v>
      </c>
      <c r="F151" s="572">
        <v>0</v>
      </c>
      <c r="G151" s="572">
        <v>0</v>
      </c>
      <c r="H151" s="572">
        <v>0</v>
      </c>
      <c r="J151" s="572">
        <v>0</v>
      </c>
      <c r="K151" s="572">
        <v>0</v>
      </c>
      <c r="L151" s="572">
        <v>0</v>
      </c>
    </row>
    <row r="152" spans="1:12" ht="12.75" x14ac:dyDescent="0.2">
      <c r="A152" s="571" t="s">
        <v>1596</v>
      </c>
      <c r="B152" s="571" t="s">
        <v>188</v>
      </c>
      <c r="C152" s="571" t="s">
        <v>151</v>
      </c>
      <c r="D152" s="571" t="s">
        <v>1595</v>
      </c>
      <c r="E152" s="572">
        <v>0</v>
      </c>
      <c r="F152" s="572">
        <v>0</v>
      </c>
      <c r="G152" s="572">
        <v>0</v>
      </c>
      <c r="H152" s="572">
        <v>0</v>
      </c>
      <c r="J152" s="572">
        <v>0</v>
      </c>
      <c r="K152" s="572">
        <v>0</v>
      </c>
      <c r="L152" s="572">
        <v>0</v>
      </c>
    </row>
    <row r="153" spans="1:12" ht="12.75" x14ac:dyDescent="0.2">
      <c r="A153" s="571" t="s">
        <v>1694</v>
      </c>
      <c r="B153" s="571" t="s">
        <v>188</v>
      </c>
      <c r="C153" s="571" t="s">
        <v>36</v>
      </c>
      <c r="D153" s="571" t="s">
        <v>1597</v>
      </c>
      <c r="E153" s="572">
        <v>0</v>
      </c>
      <c r="F153" s="572">
        <v>0</v>
      </c>
      <c r="G153" s="572">
        <v>0</v>
      </c>
      <c r="H153" s="572">
        <v>0</v>
      </c>
      <c r="J153" s="572">
        <v>0</v>
      </c>
      <c r="K153" s="572">
        <v>0</v>
      </c>
      <c r="L153" s="572">
        <v>0</v>
      </c>
    </row>
    <row r="154" spans="1:12" ht="12.75" x14ac:dyDescent="0.2">
      <c r="A154" s="571" t="s">
        <v>801</v>
      </c>
      <c r="B154" s="571" t="s">
        <v>188</v>
      </c>
      <c r="C154" s="571" t="s">
        <v>36</v>
      </c>
      <c r="D154" s="571" t="s">
        <v>1597</v>
      </c>
      <c r="E154" s="572">
        <v>0</v>
      </c>
      <c r="F154" s="572">
        <v>0</v>
      </c>
      <c r="G154" s="572">
        <v>0</v>
      </c>
      <c r="H154" s="572">
        <v>0</v>
      </c>
      <c r="J154" s="572">
        <v>0</v>
      </c>
      <c r="K154" s="572">
        <v>0</v>
      </c>
      <c r="L154" s="572">
        <v>0</v>
      </c>
    </row>
    <row r="155" spans="1:12" ht="12.75" x14ac:dyDescent="0.2">
      <c r="A155" s="571" t="s">
        <v>1470</v>
      </c>
      <c r="B155" s="571" t="s">
        <v>188</v>
      </c>
      <c r="C155" s="571" t="s">
        <v>36</v>
      </c>
      <c r="D155" s="571" t="s">
        <v>1597</v>
      </c>
      <c r="E155" s="572">
        <v>0</v>
      </c>
      <c r="F155" s="572">
        <v>0</v>
      </c>
      <c r="G155" s="572">
        <v>0</v>
      </c>
      <c r="H155" s="572">
        <v>0</v>
      </c>
      <c r="J155" s="572">
        <v>0</v>
      </c>
      <c r="K155" s="572">
        <v>0</v>
      </c>
      <c r="L155" s="572">
        <v>0</v>
      </c>
    </row>
    <row r="156" spans="1:12" ht="12.75" x14ac:dyDescent="0.2">
      <c r="A156" s="571" t="s">
        <v>1598</v>
      </c>
      <c r="B156" s="571" t="s">
        <v>188</v>
      </c>
      <c r="C156" s="571" t="s">
        <v>36</v>
      </c>
      <c r="D156" s="571" t="s">
        <v>1597</v>
      </c>
      <c r="E156" s="572">
        <v>0</v>
      </c>
      <c r="F156" s="572">
        <v>0</v>
      </c>
      <c r="G156" s="572">
        <v>0</v>
      </c>
      <c r="H156" s="572">
        <v>0</v>
      </c>
      <c r="J156" s="572">
        <v>0</v>
      </c>
      <c r="K156" s="572">
        <v>0</v>
      </c>
      <c r="L156" s="572">
        <v>0</v>
      </c>
    </row>
    <row r="157" spans="1:12" ht="12.75" x14ac:dyDescent="0.2">
      <c r="A157" s="571" t="s">
        <v>1472</v>
      </c>
      <c r="B157" s="571" t="s">
        <v>188</v>
      </c>
      <c r="C157" s="571" t="s">
        <v>36</v>
      </c>
      <c r="D157" s="571" t="s">
        <v>1597</v>
      </c>
      <c r="E157" s="572">
        <v>0</v>
      </c>
      <c r="F157" s="572">
        <v>0</v>
      </c>
      <c r="G157" s="572">
        <v>0</v>
      </c>
      <c r="H157" s="572">
        <v>0</v>
      </c>
      <c r="J157" s="572">
        <v>0</v>
      </c>
      <c r="K157" s="572">
        <v>0</v>
      </c>
      <c r="L157" s="572">
        <v>0</v>
      </c>
    </row>
    <row r="158" spans="1:12" ht="12.75" x14ac:dyDescent="0.2">
      <c r="A158" s="571" t="s">
        <v>1474</v>
      </c>
      <c r="B158" s="571" t="s">
        <v>188</v>
      </c>
      <c r="C158" s="571" t="s">
        <v>36</v>
      </c>
      <c r="D158" s="571" t="s">
        <v>1597</v>
      </c>
      <c r="E158" s="572">
        <v>0</v>
      </c>
      <c r="F158" s="572">
        <v>0</v>
      </c>
      <c r="G158" s="572">
        <v>0</v>
      </c>
      <c r="H158" s="572">
        <v>0</v>
      </c>
      <c r="J158" s="572">
        <v>0</v>
      </c>
      <c r="K158" s="572">
        <v>0</v>
      </c>
      <c r="L158" s="572">
        <v>0</v>
      </c>
    </row>
    <row r="159" spans="1:12" ht="12.75" x14ac:dyDescent="0.2">
      <c r="A159" s="571" t="s">
        <v>1476</v>
      </c>
      <c r="B159" s="571" t="s">
        <v>188</v>
      </c>
      <c r="C159" s="571" t="s">
        <v>36</v>
      </c>
      <c r="D159" s="571" t="s">
        <v>1597</v>
      </c>
      <c r="E159" s="572">
        <v>0</v>
      </c>
      <c r="F159" s="572">
        <v>0</v>
      </c>
      <c r="G159" s="572">
        <v>0</v>
      </c>
      <c r="H159" s="572">
        <v>0</v>
      </c>
      <c r="J159" s="572">
        <v>0</v>
      </c>
      <c r="K159" s="572">
        <v>0</v>
      </c>
      <c r="L159" s="572">
        <v>0</v>
      </c>
    </row>
    <row r="160" spans="1:12" ht="12.75" x14ac:dyDescent="0.2">
      <c r="A160" s="571" t="s">
        <v>1478</v>
      </c>
      <c r="B160" s="571" t="s">
        <v>188</v>
      </c>
      <c r="C160" s="571" t="s">
        <v>36</v>
      </c>
      <c r="D160" s="571" t="s">
        <v>1597</v>
      </c>
      <c r="E160" s="572">
        <v>0</v>
      </c>
      <c r="F160" s="572">
        <v>0</v>
      </c>
      <c r="G160" s="572">
        <v>0</v>
      </c>
      <c r="H160" s="572">
        <v>0</v>
      </c>
      <c r="J160" s="572">
        <v>0</v>
      </c>
      <c r="K160" s="572">
        <v>0</v>
      </c>
      <c r="L160" s="572">
        <v>0</v>
      </c>
    </row>
    <row r="161" spans="1:12" ht="12.75" x14ac:dyDescent="0.2">
      <c r="A161" s="571" t="s">
        <v>1480</v>
      </c>
      <c r="B161" s="571" t="s">
        <v>188</v>
      </c>
      <c r="C161" s="571" t="s">
        <v>36</v>
      </c>
      <c r="D161" s="571" t="s">
        <v>1597</v>
      </c>
      <c r="E161" s="572">
        <v>0</v>
      </c>
      <c r="F161" s="572">
        <v>0</v>
      </c>
      <c r="G161" s="572">
        <v>0</v>
      </c>
      <c r="H161" s="572">
        <v>0</v>
      </c>
      <c r="J161" s="572">
        <v>0</v>
      </c>
      <c r="K161" s="572">
        <v>0</v>
      </c>
      <c r="L161" s="572">
        <v>0</v>
      </c>
    </row>
    <row r="162" spans="1:12" ht="12.75" x14ac:dyDescent="0.2">
      <c r="A162" s="571" t="s">
        <v>797</v>
      </c>
      <c r="B162" s="571" t="s">
        <v>188</v>
      </c>
      <c r="C162" s="571" t="s">
        <v>36</v>
      </c>
      <c r="D162" s="571" t="s">
        <v>1597</v>
      </c>
      <c r="E162" s="572">
        <v>0</v>
      </c>
      <c r="F162" s="572">
        <v>0</v>
      </c>
      <c r="G162" s="572">
        <v>0</v>
      </c>
      <c r="H162" s="572">
        <v>0</v>
      </c>
      <c r="J162" s="572">
        <v>0</v>
      </c>
      <c r="K162" s="572">
        <v>0</v>
      </c>
      <c r="L162" s="572">
        <v>0</v>
      </c>
    </row>
    <row r="163" spans="1:12" ht="12.75" x14ac:dyDescent="0.2">
      <c r="A163" s="571" t="s">
        <v>1482</v>
      </c>
      <c r="B163" s="571" t="s">
        <v>188</v>
      </c>
      <c r="C163" s="571" t="s">
        <v>710</v>
      </c>
      <c r="D163" s="571" t="s">
        <v>1599</v>
      </c>
      <c r="E163" s="572">
        <v>0</v>
      </c>
      <c r="F163" s="572">
        <v>0</v>
      </c>
      <c r="G163" s="572">
        <v>0</v>
      </c>
      <c r="H163" s="572">
        <v>0</v>
      </c>
      <c r="J163" s="572">
        <v>0</v>
      </c>
      <c r="K163" s="572">
        <v>0</v>
      </c>
      <c r="L163" s="572">
        <v>0</v>
      </c>
    </row>
    <row r="164" spans="1:12" ht="12.75" x14ac:dyDescent="0.2">
      <c r="A164" s="571" t="s">
        <v>1600</v>
      </c>
      <c r="B164" s="571" t="s">
        <v>188</v>
      </c>
      <c r="C164" s="571" t="s">
        <v>14</v>
      </c>
      <c r="D164" s="571" t="s">
        <v>1601</v>
      </c>
      <c r="E164" s="572">
        <v>0</v>
      </c>
      <c r="F164" s="572">
        <v>0</v>
      </c>
      <c r="G164" s="572">
        <v>0</v>
      </c>
      <c r="H164" s="572">
        <v>0</v>
      </c>
      <c r="J164" s="572">
        <v>0</v>
      </c>
      <c r="K164" s="572">
        <v>0</v>
      </c>
      <c r="L164" s="572">
        <v>0</v>
      </c>
    </row>
    <row r="165" spans="1:12" ht="12.75" x14ac:dyDescent="0.2">
      <c r="A165" s="573" t="s">
        <v>564</v>
      </c>
      <c r="B165" s="573" t="s">
        <v>186</v>
      </c>
      <c r="C165" s="573" t="s">
        <v>8</v>
      </c>
      <c r="D165" s="573" t="s">
        <v>1579</v>
      </c>
      <c r="E165" s="574">
        <v>0</v>
      </c>
      <c r="F165" s="574">
        <v>0</v>
      </c>
      <c r="G165" s="574">
        <v>0</v>
      </c>
      <c r="H165" s="574">
        <v>0</v>
      </c>
      <c r="J165" s="574">
        <v>0</v>
      </c>
      <c r="K165" s="574">
        <v>0</v>
      </c>
      <c r="L165" s="574">
        <v>0</v>
      </c>
    </row>
    <row r="166" spans="1:12" ht="12.75" x14ac:dyDescent="0.2">
      <c r="A166" s="573" t="s">
        <v>577</v>
      </c>
      <c r="B166" s="573" t="s">
        <v>186</v>
      </c>
      <c r="C166" s="573" t="s">
        <v>8</v>
      </c>
      <c r="D166" s="573" t="s">
        <v>1579</v>
      </c>
      <c r="E166" s="574">
        <v>0</v>
      </c>
      <c r="F166" s="574">
        <v>0</v>
      </c>
      <c r="G166" s="574">
        <v>0</v>
      </c>
      <c r="H166" s="574">
        <v>0</v>
      </c>
      <c r="J166" s="574">
        <v>0</v>
      </c>
      <c r="K166" s="574">
        <v>0</v>
      </c>
      <c r="L166" s="574">
        <v>0</v>
      </c>
    </row>
    <row r="167" spans="1:12" ht="12.75" x14ac:dyDescent="0.2">
      <c r="A167" s="573" t="s">
        <v>590</v>
      </c>
      <c r="B167" s="573" t="s">
        <v>186</v>
      </c>
      <c r="C167" s="573" t="s">
        <v>8</v>
      </c>
      <c r="D167" s="573" t="s">
        <v>1579</v>
      </c>
      <c r="E167" s="574">
        <v>0</v>
      </c>
      <c r="F167" s="574">
        <v>0</v>
      </c>
      <c r="G167" s="574">
        <v>0</v>
      </c>
      <c r="H167" s="574">
        <v>0</v>
      </c>
      <c r="J167" s="574">
        <v>0</v>
      </c>
      <c r="K167" s="574">
        <v>0</v>
      </c>
      <c r="L167" s="574">
        <v>0</v>
      </c>
    </row>
    <row r="168" spans="1:12" ht="12.75" x14ac:dyDescent="0.2">
      <c r="A168" s="573" t="s">
        <v>565</v>
      </c>
      <c r="B168" s="573" t="s">
        <v>186</v>
      </c>
      <c r="C168" s="573" t="s">
        <v>8</v>
      </c>
      <c r="D168" s="573" t="s">
        <v>1579</v>
      </c>
      <c r="E168" s="574">
        <v>0</v>
      </c>
      <c r="F168" s="574">
        <v>0</v>
      </c>
      <c r="G168" s="574">
        <v>0</v>
      </c>
      <c r="H168" s="574">
        <v>0</v>
      </c>
      <c r="J168" s="574">
        <v>0</v>
      </c>
      <c r="K168" s="574">
        <v>0</v>
      </c>
      <c r="L168" s="574">
        <v>0</v>
      </c>
    </row>
    <row r="169" spans="1:12" ht="12.75" x14ac:dyDescent="0.2">
      <c r="A169" s="573" t="s">
        <v>578</v>
      </c>
      <c r="B169" s="573" t="s">
        <v>186</v>
      </c>
      <c r="C169" s="573" t="s">
        <v>8</v>
      </c>
      <c r="D169" s="573" t="s">
        <v>1579</v>
      </c>
      <c r="E169" s="574">
        <v>0</v>
      </c>
      <c r="F169" s="574">
        <v>0</v>
      </c>
      <c r="G169" s="574">
        <v>0</v>
      </c>
      <c r="H169" s="574">
        <v>0</v>
      </c>
      <c r="J169" s="574">
        <v>0</v>
      </c>
      <c r="K169" s="574">
        <v>0</v>
      </c>
      <c r="L169" s="574">
        <v>0</v>
      </c>
    </row>
    <row r="170" spans="1:12" ht="12.75" x14ac:dyDescent="0.2">
      <c r="A170" s="573" t="s">
        <v>591</v>
      </c>
      <c r="B170" s="573" t="s">
        <v>186</v>
      </c>
      <c r="C170" s="573" t="s">
        <v>8</v>
      </c>
      <c r="D170" s="573" t="s">
        <v>1579</v>
      </c>
      <c r="E170" s="574">
        <v>0</v>
      </c>
      <c r="F170" s="574">
        <v>0</v>
      </c>
      <c r="G170" s="574">
        <v>0</v>
      </c>
      <c r="H170" s="574">
        <v>0</v>
      </c>
      <c r="J170" s="574">
        <v>0</v>
      </c>
      <c r="K170" s="574">
        <v>0</v>
      </c>
      <c r="L170" s="574">
        <v>0</v>
      </c>
    </row>
    <row r="171" spans="1:12" ht="12.75" x14ac:dyDescent="0.2">
      <c r="A171" s="573" t="s">
        <v>566</v>
      </c>
      <c r="B171" s="573" t="s">
        <v>186</v>
      </c>
      <c r="C171" s="573" t="s">
        <v>8</v>
      </c>
      <c r="D171" s="573" t="s">
        <v>1579</v>
      </c>
      <c r="E171" s="574">
        <v>0</v>
      </c>
      <c r="F171" s="574">
        <v>0</v>
      </c>
      <c r="G171" s="574">
        <v>0</v>
      </c>
      <c r="H171" s="574">
        <v>0</v>
      </c>
      <c r="J171" s="574">
        <v>0</v>
      </c>
      <c r="K171" s="574">
        <v>0</v>
      </c>
      <c r="L171" s="574">
        <v>0</v>
      </c>
    </row>
    <row r="172" spans="1:12" ht="12.75" x14ac:dyDescent="0.2">
      <c r="A172" s="573" t="s">
        <v>579</v>
      </c>
      <c r="B172" s="573" t="s">
        <v>186</v>
      </c>
      <c r="C172" s="573" t="s">
        <v>8</v>
      </c>
      <c r="D172" s="573" t="s">
        <v>1579</v>
      </c>
      <c r="E172" s="574">
        <v>0</v>
      </c>
      <c r="F172" s="574">
        <v>0</v>
      </c>
      <c r="G172" s="574">
        <v>0</v>
      </c>
      <c r="H172" s="574">
        <v>0</v>
      </c>
      <c r="J172" s="574">
        <v>0</v>
      </c>
      <c r="K172" s="574">
        <v>0</v>
      </c>
      <c r="L172" s="574">
        <v>0</v>
      </c>
    </row>
    <row r="173" spans="1:12" ht="12.75" x14ac:dyDescent="0.2">
      <c r="A173" s="573" t="s">
        <v>592</v>
      </c>
      <c r="B173" s="573" t="s">
        <v>186</v>
      </c>
      <c r="C173" s="573" t="s">
        <v>8</v>
      </c>
      <c r="D173" s="573" t="s">
        <v>1579</v>
      </c>
      <c r="E173" s="574">
        <v>0</v>
      </c>
      <c r="F173" s="574">
        <v>0</v>
      </c>
      <c r="G173" s="574">
        <v>0</v>
      </c>
      <c r="H173" s="574">
        <v>0</v>
      </c>
      <c r="J173" s="574">
        <v>0</v>
      </c>
      <c r="K173" s="574">
        <v>0</v>
      </c>
      <c r="L173" s="574">
        <v>0</v>
      </c>
    </row>
    <row r="174" spans="1:12" ht="12.75" x14ac:dyDescent="0.2">
      <c r="A174" s="573" t="s">
        <v>567</v>
      </c>
      <c r="B174" s="573" t="s">
        <v>186</v>
      </c>
      <c r="C174" s="573" t="s">
        <v>8</v>
      </c>
      <c r="D174" s="573" t="s">
        <v>1579</v>
      </c>
      <c r="E174" s="574">
        <v>0</v>
      </c>
      <c r="F174" s="574">
        <v>0</v>
      </c>
      <c r="G174" s="574">
        <v>0</v>
      </c>
      <c r="H174" s="574">
        <v>0</v>
      </c>
      <c r="J174" s="574">
        <v>0</v>
      </c>
      <c r="K174" s="574">
        <v>0</v>
      </c>
      <c r="L174" s="574">
        <v>0</v>
      </c>
    </row>
    <row r="175" spans="1:12" ht="12.75" x14ac:dyDescent="0.2">
      <c r="A175" s="573" t="s">
        <v>580</v>
      </c>
      <c r="B175" s="573" t="s">
        <v>186</v>
      </c>
      <c r="C175" s="573" t="s">
        <v>8</v>
      </c>
      <c r="D175" s="573" t="s">
        <v>1579</v>
      </c>
      <c r="E175" s="574">
        <v>0</v>
      </c>
      <c r="F175" s="574">
        <v>0</v>
      </c>
      <c r="G175" s="574">
        <v>0</v>
      </c>
      <c r="H175" s="574">
        <v>0</v>
      </c>
      <c r="J175" s="574">
        <v>0</v>
      </c>
      <c r="K175" s="574">
        <v>0</v>
      </c>
      <c r="L175" s="574">
        <v>0</v>
      </c>
    </row>
    <row r="176" spans="1:12" ht="12.75" x14ac:dyDescent="0.2">
      <c r="A176" s="573" t="s">
        <v>593</v>
      </c>
      <c r="B176" s="573" t="s">
        <v>186</v>
      </c>
      <c r="C176" s="573" t="s">
        <v>8</v>
      </c>
      <c r="D176" s="573" t="s">
        <v>1579</v>
      </c>
      <c r="E176" s="574">
        <v>0</v>
      </c>
      <c r="F176" s="574">
        <v>0</v>
      </c>
      <c r="G176" s="574">
        <v>0</v>
      </c>
      <c r="H176" s="574">
        <v>0</v>
      </c>
      <c r="J176" s="574">
        <v>0</v>
      </c>
      <c r="K176" s="574">
        <v>0</v>
      </c>
      <c r="L176" s="574">
        <v>0</v>
      </c>
    </row>
    <row r="177" spans="1:12" ht="12.75" x14ac:dyDescent="0.2">
      <c r="A177" s="573" t="s">
        <v>568</v>
      </c>
      <c r="B177" s="573" t="s">
        <v>186</v>
      </c>
      <c r="C177" s="573" t="s">
        <v>8</v>
      </c>
      <c r="D177" s="573" t="s">
        <v>1579</v>
      </c>
      <c r="E177" s="574">
        <v>0</v>
      </c>
      <c r="F177" s="574">
        <v>0</v>
      </c>
      <c r="G177" s="574">
        <v>0</v>
      </c>
      <c r="H177" s="574">
        <v>0</v>
      </c>
      <c r="J177" s="574">
        <v>0</v>
      </c>
      <c r="K177" s="574">
        <v>0</v>
      </c>
      <c r="L177" s="574">
        <v>0</v>
      </c>
    </row>
    <row r="178" spans="1:12" ht="12.75" x14ac:dyDescent="0.2">
      <c r="A178" s="573" t="s">
        <v>581</v>
      </c>
      <c r="B178" s="573" t="s">
        <v>186</v>
      </c>
      <c r="C178" s="573" t="s">
        <v>8</v>
      </c>
      <c r="D178" s="573" t="s">
        <v>1579</v>
      </c>
      <c r="E178" s="574">
        <v>0</v>
      </c>
      <c r="F178" s="574">
        <v>0</v>
      </c>
      <c r="G178" s="574">
        <v>0</v>
      </c>
      <c r="H178" s="574">
        <v>0</v>
      </c>
      <c r="J178" s="574">
        <v>0</v>
      </c>
      <c r="K178" s="574">
        <v>0</v>
      </c>
      <c r="L178" s="574">
        <v>0</v>
      </c>
    </row>
    <row r="179" spans="1:12" ht="12.75" x14ac:dyDescent="0.2">
      <c r="A179" s="573" t="s">
        <v>594</v>
      </c>
      <c r="B179" s="573" t="s">
        <v>186</v>
      </c>
      <c r="C179" s="573" t="s">
        <v>8</v>
      </c>
      <c r="D179" s="573" t="s">
        <v>1579</v>
      </c>
      <c r="E179" s="574">
        <v>0</v>
      </c>
      <c r="F179" s="574">
        <v>0</v>
      </c>
      <c r="G179" s="574">
        <v>0</v>
      </c>
      <c r="H179" s="574">
        <v>0</v>
      </c>
      <c r="J179" s="574">
        <v>0</v>
      </c>
      <c r="K179" s="574">
        <v>0</v>
      </c>
      <c r="L179" s="574">
        <v>0</v>
      </c>
    </row>
    <row r="180" spans="1:12" ht="12.75" x14ac:dyDescent="0.2">
      <c r="A180" s="573" t="s">
        <v>569</v>
      </c>
      <c r="B180" s="573" t="s">
        <v>186</v>
      </c>
      <c r="C180" s="573" t="s">
        <v>8</v>
      </c>
      <c r="D180" s="573" t="s">
        <v>1579</v>
      </c>
      <c r="E180" s="574">
        <v>0</v>
      </c>
      <c r="F180" s="574">
        <v>0</v>
      </c>
      <c r="G180" s="574">
        <v>0</v>
      </c>
      <c r="H180" s="574">
        <v>0</v>
      </c>
      <c r="J180" s="574">
        <v>0</v>
      </c>
      <c r="K180" s="574">
        <v>0</v>
      </c>
      <c r="L180" s="574">
        <v>0</v>
      </c>
    </row>
    <row r="181" spans="1:12" ht="12.75" x14ac:dyDescent="0.2">
      <c r="A181" s="573" t="s">
        <v>582</v>
      </c>
      <c r="B181" s="573" t="s">
        <v>186</v>
      </c>
      <c r="C181" s="573" t="s">
        <v>8</v>
      </c>
      <c r="D181" s="573" t="s">
        <v>1579</v>
      </c>
      <c r="E181" s="574">
        <v>0</v>
      </c>
      <c r="F181" s="574">
        <v>0</v>
      </c>
      <c r="G181" s="574">
        <v>0</v>
      </c>
      <c r="H181" s="574">
        <v>0</v>
      </c>
      <c r="J181" s="574">
        <v>0</v>
      </c>
      <c r="K181" s="574">
        <v>0</v>
      </c>
      <c r="L181" s="574">
        <v>0</v>
      </c>
    </row>
    <row r="182" spans="1:12" ht="12.75" x14ac:dyDescent="0.2">
      <c r="A182" s="573" t="s">
        <v>595</v>
      </c>
      <c r="B182" s="573" t="s">
        <v>186</v>
      </c>
      <c r="C182" s="573" t="s">
        <v>8</v>
      </c>
      <c r="D182" s="573" t="s">
        <v>1579</v>
      </c>
      <c r="E182" s="574">
        <v>0</v>
      </c>
      <c r="F182" s="574">
        <v>0</v>
      </c>
      <c r="G182" s="574">
        <v>0</v>
      </c>
      <c r="H182" s="574">
        <v>0</v>
      </c>
      <c r="J182" s="574">
        <v>0</v>
      </c>
      <c r="K182" s="574">
        <v>0</v>
      </c>
      <c r="L182" s="574">
        <v>0</v>
      </c>
    </row>
    <row r="183" spans="1:12" ht="12.75" x14ac:dyDescent="0.2">
      <c r="A183" s="573" t="s">
        <v>570</v>
      </c>
      <c r="B183" s="573" t="s">
        <v>186</v>
      </c>
      <c r="C183" s="573" t="s">
        <v>8</v>
      </c>
      <c r="D183" s="573" t="s">
        <v>1579</v>
      </c>
      <c r="E183" s="574">
        <v>0</v>
      </c>
      <c r="F183" s="574">
        <v>0</v>
      </c>
      <c r="G183" s="574">
        <v>0</v>
      </c>
      <c r="H183" s="574">
        <v>0</v>
      </c>
      <c r="J183" s="574">
        <v>0</v>
      </c>
      <c r="K183" s="574">
        <v>0</v>
      </c>
      <c r="L183" s="574">
        <v>0</v>
      </c>
    </row>
    <row r="184" spans="1:12" ht="12.75" x14ac:dyDescent="0.2">
      <c r="A184" s="573" t="s">
        <v>583</v>
      </c>
      <c r="B184" s="573" t="s">
        <v>186</v>
      </c>
      <c r="C184" s="573" t="s">
        <v>8</v>
      </c>
      <c r="D184" s="573" t="s">
        <v>1579</v>
      </c>
      <c r="E184" s="574">
        <v>0</v>
      </c>
      <c r="F184" s="574">
        <v>0</v>
      </c>
      <c r="G184" s="574">
        <v>0</v>
      </c>
      <c r="H184" s="574">
        <v>0</v>
      </c>
      <c r="J184" s="574">
        <v>0</v>
      </c>
      <c r="K184" s="574">
        <v>0</v>
      </c>
      <c r="L184" s="574">
        <v>0</v>
      </c>
    </row>
    <row r="185" spans="1:12" ht="12.75" x14ac:dyDescent="0.2">
      <c r="A185" s="573" t="s">
        <v>596</v>
      </c>
      <c r="B185" s="573" t="s">
        <v>186</v>
      </c>
      <c r="C185" s="573" t="s">
        <v>8</v>
      </c>
      <c r="D185" s="573" t="s">
        <v>1579</v>
      </c>
      <c r="E185" s="574">
        <v>0</v>
      </c>
      <c r="F185" s="574">
        <v>0</v>
      </c>
      <c r="G185" s="574">
        <v>0</v>
      </c>
      <c r="H185" s="574">
        <v>0</v>
      </c>
      <c r="J185" s="574">
        <v>0</v>
      </c>
      <c r="K185" s="574">
        <v>0</v>
      </c>
      <c r="L185" s="574">
        <v>0</v>
      </c>
    </row>
    <row r="186" spans="1:12" ht="12.75" x14ac:dyDescent="0.2">
      <c r="A186" s="573" t="s">
        <v>571</v>
      </c>
      <c r="B186" s="573" t="s">
        <v>186</v>
      </c>
      <c r="C186" s="573" t="s">
        <v>8</v>
      </c>
      <c r="D186" s="573" t="s">
        <v>1579</v>
      </c>
      <c r="E186" s="574">
        <v>0</v>
      </c>
      <c r="F186" s="574">
        <v>0</v>
      </c>
      <c r="G186" s="574">
        <v>0</v>
      </c>
      <c r="H186" s="574">
        <v>0</v>
      </c>
      <c r="J186" s="574">
        <v>0</v>
      </c>
      <c r="K186" s="574">
        <v>0</v>
      </c>
      <c r="L186" s="574">
        <v>0</v>
      </c>
    </row>
    <row r="187" spans="1:12" ht="12.75" x14ac:dyDescent="0.2">
      <c r="A187" s="573" t="s">
        <v>584</v>
      </c>
      <c r="B187" s="573" t="s">
        <v>186</v>
      </c>
      <c r="C187" s="573" t="s">
        <v>8</v>
      </c>
      <c r="D187" s="573" t="s">
        <v>1579</v>
      </c>
      <c r="E187" s="574">
        <v>0</v>
      </c>
      <c r="F187" s="574">
        <v>0</v>
      </c>
      <c r="G187" s="574">
        <v>0</v>
      </c>
      <c r="H187" s="574">
        <v>0</v>
      </c>
      <c r="J187" s="574">
        <v>0</v>
      </c>
      <c r="K187" s="574">
        <v>0</v>
      </c>
      <c r="L187" s="574">
        <v>0</v>
      </c>
    </row>
    <row r="188" spans="1:12" ht="12.75" x14ac:dyDescent="0.2">
      <c r="A188" s="573" t="s">
        <v>597</v>
      </c>
      <c r="B188" s="573" t="s">
        <v>186</v>
      </c>
      <c r="C188" s="573" t="s">
        <v>8</v>
      </c>
      <c r="D188" s="573" t="s">
        <v>1579</v>
      </c>
      <c r="E188" s="574">
        <v>0</v>
      </c>
      <c r="F188" s="574">
        <v>0</v>
      </c>
      <c r="G188" s="574">
        <v>0</v>
      </c>
      <c r="H188" s="574">
        <v>0</v>
      </c>
      <c r="J188" s="574">
        <v>0</v>
      </c>
      <c r="K188" s="574">
        <v>0</v>
      </c>
      <c r="L188" s="574">
        <v>0</v>
      </c>
    </row>
    <row r="189" spans="1:12" ht="12.75" x14ac:dyDescent="0.2">
      <c r="A189" s="573" t="s">
        <v>572</v>
      </c>
      <c r="B189" s="573" t="s">
        <v>186</v>
      </c>
      <c r="C189" s="573" t="s">
        <v>8</v>
      </c>
      <c r="D189" s="573" t="s">
        <v>1579</v>
      </c>
      <c r="E189" s="574">
        <v>0</v>
      </c>
      <c r="F189" s="574">
        <v>0</v>
      </c>
      <c r="G189" s="574">
        <v>0</v>
      </c>
      <c r="H189" s="574">
        <v>0</v>
      </c>
      <c r="J189" s="574">
        <v>0</v>
      </c>
      <c r="K189" s="574">
        <v>0</v>
      </c>
      <c r="L189" s="574">
        <v>0</v>
      </c>
    </row>
    <row r="190" spans="1:12" ht="12.75" x14ac:dyDescent="0.2">
      <c r="A190" s="573" t="s">
        <v>585</v>
      </c>
      <c r="B190" s="573" t="s">
        <v>186</v>
      </c>
      <c r="C190" s="573" t="s">
        <v>8</v>
      </c>
      <c r="D190" s="573" t="s">
        <v>1579</v>
      </c>
      <c r="E190" s="574">
        <v>0</v>
      </c>
      <c r="F190" s="574">
        <v>0</v>
      </c>
      <c r="G190" s="574">
        <v>0</v>
      </c>
      <c r="H190" s="574">
        <v>0</v>
      </c>
      <c r="J190" s="574">
        <v>0</v>
      </c>
      <c r="K190" s="574">
        <v>0</v>
      </c>
      <c r="L190" s="574">
        <v>0</v>
      </c>
    </row>
    <row r="191" spans="1:12" ht="12.75" x14ac:dyDescent="0.2">
      <c r="A191" s="573" t="s">
        <v>598</v>
      </c>
      <c r="B191" s="573" t="s">
        <v>186</v>
      </c>
      <c r="C191" s="573" t="s">
        <v>8</v>
      </c>
      <c r="D191" s="573" t="s">
        <v>1579</v>
      </c>
      <c r="E191" s="574">
        <v>0</v>
      </c>
      <c r="F191" s="574">
        <v>0</v>
      </c>
      <c r="G191" s="574">
        <v>0</v>
      </c>
      <c r="H191" s="574">
        <v>0</v>
      </c>
      <c r="J191" s="574">
        <v>0</v>
      </c>
      <c r="K191" s="574">
        <v>0</v>
      </c>
      <c r="L191" s="574">
        <v>0</v>
      </c>
    </row>
    <row r="192" spans="1:12" ht="12.75" x14ac:dyDescent="0.2">
      <c r="A192" s="573" t="s">
        <v>573</v>
      </c>
      <c r="B192" s="573" t="s">
        <v>186</v>
      </c>
      <c r="C192" s="573" t="s">
        <v>8</v>
      </c>
      <c r="D192" s="573" t="s">
        <v>1579</v>
      </c>
      <c r="E192" s="574">
        <v>0</v>
      </c>
      <c r="F192" s="574">
        <v>0</v>
      </c>
      <c r="G192" s="574">
        <v>0</v>
      </c>
      <c r="H192" s="574">
        <v>0</v>
      </c>
      <c r="J192" s="574">
        <v>0</v>
      </c>
      <c r="K192" s="574">
        <v>0</v>
      </c>
      <c r="L192" s="574">
        <v>0</v>
      </c>
    </row>
    <row r="193" spans="1:12" ht="12.75" x14ac:dyDescent="0.2">
      <c r="A193" s="573" t="s">
        <v>586</v>
      </c>
      <c r="B193" s="573" t="s">
        <v>186</v>
      </c>
      <c r="C193" s="573" t="s">
        <v>8</v>
      </c>
      <c r="D193" s="573" t="s">
        <v>1579</v>
      </c>
      <c r="E193" s="574">
        <v>0</v>
      </c>
      <c r="F193" s="574">
        <v>0</v>
      </c>
      <c r="G193" s="574">
        <v>0</v>
      </c>
      <c r="H193" s="574">
        <v>0</v>
      </c>
      <c r="J193" s="574">
        <v>0</v>
      </c>
      <c r="K193" s="574">
        <v>0</v>
      </c>
      <c r="L193" s="574">
        <v>0</v>
      </c>
    </row>
    <row r="194" spans="1:12" ht="12.75" x14ac:dyDescent="0.2">
      <c r="A194" s="573" t="s">
        <v>599</v>
      </c>
      <c r="B194" s="573" t="s">
        <v>186</v>
      </c>
      <c r="C194" s="573" t="s">
        <v>8</v>
      </c>
      <c r="D194" s="573" t="s">
        <v>1579</v>
      </c>
      <c r="E194" s="574">
        <v>0</v>
      </c>
      <c r="F194" s="574">
        <v>0</v>
      </c>
      <c r="G194" s="574">
        <v>0</v>
      </c>
      <c r="H194" s="574">
        <v>0</v>
      </c>
      <c r="J194" s="574">
        <v>0</v>
      </c>
      <c r="K194" s="574">
        <v>0</v>
      </c>
      <c r="L194" s="574">
        <v>0</v>
      </c>
    </row>
    <row r="195" spans="1:12" ht="12.75" x14ac:dyDescent="0.2">
      <c r="A195" s="573" t="s">
        <v>574</v>
      </c>
      <c r="B195" s="573" t="s">
        <v>186</v>
      </c>
      <c r="C195" s="573" t="s">
        <v>8</v>
      </c>
      <c r="D195" s="573" t="s">
        <v>1579</v>
      </c>
      <c r="E195" s="574">
        <v>0</v>
      </c>
      <c r="F195" s="574">
        <v>0</v>
      </c>
      <c r="G195" s="574">
        <v>0</v>
      </c>
      <c r="H195" s="574">
        <v>0</v>
      </c>
      <c r="J195" s="574">
        <v>0</v>
      </c>
      <c r="K195" s="574">
        <v>0</v>
      </c>
      <c r="L195" s="574">
        <v>0</v>
      </c>
    </row>
    <row r="196" spans="1:12" ht="12.75" x14ac:dyDescent="0.2">
      <c r="A196" s="573" t="s">
        <v>587</v>
      </c>
      <c r="B196" s="573" t="s">
        <v>186</v>
      </c>
      <c r="C196" s="573" t="s">
        <v>8</v>
      </c>
      <c r="D196" s="573" t="s">
        <v>1579</v>
      </c>
      <c r="E196" s="574">
        <v>0</v>
      </c>
      <c r="F196" s="574">
        <v>0</v>
      </c>
      <c r="G196" s="574">
        <v>0</v>
      </c>
      <c r="H196" s="574">
        <v>0</v>
      </c>
      <c r="J196" s="574">
        <v>0</v>
      </c>
      <c r="K196" s="574">
        <v>0</v>
      </c>
      <c r="L196" s="574">
        <v>0</v>
      </c>
    </row>
    <row r="197" spans="1:12" ht="12.75" x14ac:dyDescent="0.2">
      <c r="A197" s="573" t="s">
        <v>600</v>
      </c>
      <c r="B197" s="573" t="s">
        <v>186</v>
      </c>
      <c r="C197" s="573" t="s">
        <v>8</v>
      </c>
      <c r="D197" s="573" t="s">
        <v>1579</v>
      </c>
      <c r="E197" s="574">
        <v>0</v>
      </c>
      <c r="F197" s="574">
        <v>0</v>
      </c>
      <c r="G197" s="574">
        <v>0</v>
      </c>
      <c r="H197" s="574">
        <v>0</v>
      </c>
      <c r="J197" s="574">
        <v>0</v>
      </c>
      <c r="K197" s="574">
        <v>0</v>
      </c>
      <c r="L197" s="574">
        <v>0</v>
      </c>
    </row>
    <row r="198" spans="1:12" ht="12.75" x14ac:dyDescent="0.2">
      <c r="A198" s="573" t="s">
        <v>602</v>
      </c>
      <c r="B198" s="573" t="s">
        <v>186</v>
      </c>
      <c r="C198" s="573" t="s">
        <v>8</v>
      </c>
      <c r="D198" s="573" t="s">
        <v>1579</v>
      </c>
      <c r="E198" s="574">
        <v>0</v>
      </c>
      <c r="F198" s="574">
        <v>0</v>
      </c>
      <c r="G198" s="574">
        <v>0</v>
      </c>
      <c r="H198" s="574">
        <v>0</v>
      </c>
      <c r="J198" s="574">
        <v>0</v>
      </c>
      <c r="K198" s="574">
        <v>0</v>
      </c>
      <c r="L198" s="574">
        <v>0</v>
      </c>
    </row>
    <row r="199" spans="1:12" ht="12.75" x14ac:dyDescent="0.2">
      <c r="A199" s="573" t="s">
        <v>604</v>
      </c>
      <c r="B199" s="573" t="s">
        <v>186</v>
      </c>
      <c r="C199" s="573" t="s">
        <v>8</v>
      </c>
      <c r="D199" s="573" t="s">
        <v>1579</v>
      </c>
      <c r="E199" s="574">
        <v>0.05</v>
      </c>
      <c r="F199" s="574">
        <v>0.04</v>
      </c>
      <c r="G199" s="574">
        <v>0.03</v>
      </c>
      <c r="H199" s="574">
        <v>0.02</v>
      </c>
      <c r="J199" s="574">
        <v>0.25</v>
      </c>
      <c r="K199" s="574">
        <v>0.37</v>
      </c>
      <c r="L199" s="574">
        <v>0.38</v>
      </c>
    </row>
    <row r="200" spans="1:12" ht="12.75" x14ac:dyDescent="0.2">
      <c r="A200" s="573" t="s">
        <v>606</v>
      </c>
      <c r="B200" s="573" t="s">
        <v>186</v>
      </c>
      <c r="C200" s="573" t="s">
        <v>8</v>
      </c>
      <c r="D200" s="573" t="s">
        <v>1579</v>
      </c>
      <c r="E200" s="574">
        <v>0.08</v>
      </c>
      <c r="F200" s="574">
        <v>0.06</v>
      </c>
      <c r="G200" s="574">
        <v>0.06</v>
      </c>
      <c r="H200" s="574">
        <v>0.05</v>
      </c>
      <c r="J200" s="574">
        <v>0.25</v>
      </c>
      <c r="K200" s="574">
        <v>0.37</v>
      </c>
      <c r="L200" s="574">
        <v>0.37</v>
      </c>
    </row>
    <row r="201" spans="1:12" ht="12.75" x14ac:dyDescent="0.2">
      <c r="A201" s="573" t="s">
        <v>608</v>
      </c>
      <c r="B201" s="573" t="s">
        <v>186</v>
      </c>
      <c r="C201" s="573" t="s">
        <v>8</v>
      </c>
      <c r="D201" s="573" t="s">
        <v>1579</v>
      </c>
      <c r="E201" s="574">
        <v>0.21</v>
      </c>
      <c r="F201" s="574">
        <v>0.2</v>
      </c>
      <c r="G201" s="574">
        <v>0.2</v>
      </c>
      <c r="H201" s="574">
        <v>0.19</v>
      </c>
      <c r="J201" s="574">
        <v>0.25</v>
      </c>
      <c r="K201" s="574">
        <v>0.38</v>
      </c>
      <c r="L201" s="574">
        <v>0.37</v>
      </c>
    </row>
    <row r="202" spans="1:12" ht="12.75" x14ac:dyDescent="0.2">
      <c r="A202" s="573" t="s">
        <v>610</v>
      </c>
      <c r="B202" s="573" t="s">
        <v>186</v>
      </c>
      <c r="C202" s="573" t="s">
        <v>8</v>
      </c>
      <c r="D202" s="573" t="s">
        <v>1579</v>
      </c>
      <c r="E202" s="574">
        <v>0.17</v>
      </c>
      <c r="F202" s="574">
        <v>0.17</v>
      </c>
      <c r="G202" s="574">
        <v>0.17</v>
      </c>
      <c r="H202" s="574">
        <v>0.17</v>
      </c>
      <c r="J202" s="574">
        <v>0.25</v>
      </c>
      <c r="K202" s="574">
        <v>0.38</v>
      </c>
      <c r="L202" s="574">
        <v>0.37</v>
      </c>
    </row>
    <row r="203" spans="1:12" ht="12.75" x14ac:dyDescent="0.2">
      <c r="A203" s="573" t="s">
        <v>614</v>
      </c>
      <c r="B203" s="573" t="s">
        <v>186</v>
      </c>
      <c r="C203" s="573" t="s">
        <v>8</v>
      </c>
      <c r="D203" s="573" t="s">
        <v>1579</v>
      </c>
      <c r="E203" s="574">
        <v>0.15</v>
      </c>
      <c r="F203" s="574">
        <v>0.21</v>
      </c>
      <c r="G203" s="574">
        <v>0.24</v>
      </c>
      <c r="H203" s="574">
        <v>0.28999999999999998</v>
      </c>
      <c r="J203" s="574">
        <v>0.22</v>
      </c>
      <c r="K203" s="574">
        <v>0.38</v>
      </c>
      <c r="L203" s="574">
        <v>0.41</v>
      </c>
    </row>
    <row r="204" spans="1:12" ht="12.75" x14ac:dyDescent="0.2">
      <c r="A204" s="573" t="s">
        <v>575</v>
      </c>
      <c r="B204" s="573" t="s">
        <v>186</v>
      </c>
      <c r="C204" s="573" t="s">
        <v>8</v>
      </c>
      <c r="D204" s="573" t="s">
        <v>1579</v>
      </c>
      <c r="E204" s="574">
        <v>0</v>
      </c>
      <c r="F204" s="574">
        <v>0</v>
      </c>
      <c r="G204" s="574">
        <v>0</v>
      </c>
      <c r="H204" s="574">
        <v>0</v>
      </c>
      <c r="J204" s="574">
        <v>0</v>
      </c>
      <c r="K204" s="574">
        <v>0</v>
      </c>
      <c r="L204" s="574">
        <v>0</v>
      </c>
    </row>
    <row r="205" spans="1:12" ht="12.75" x14ac:dyDescent="0.2">
      <c r="A205" s="573" t="s">
        <v>588</v>
      </c>
      <c r="B205" s="573" t="s">
        <v>186</v>
      </c>
      <c r="C205" s="573" t="s">
        <v>8</v>
      </c>
      <c r="D205" s="573" t="s">
        <v>1579</v>
      </c>
      <c r="E205" s="574">
        <v>0</v>
      </c>
      <c r="F205" s="574">
        <v>0</v>
      </c>
      <c r="G205" s="574">
        <v>0</v>
      </c>
      <c r="H205" s="574">
        <v>0</v>
      </c>
      <c r="J205" s="574">
        <v>0</v>
      </c>
      <c r="K205" s="574">
        <v>0</v>
      </c>
      <c r="L205" s="574">
        <v>0</v>
      </c>
    </row>
    <row r="206" spans="1:12" ht="12.75" x14ac:dyDescent="0.2">
      <c r="A206" s="573" t="s">
        <v>971</v>
      </c>
      <c r="B206" s="573" t="s">
        <v>186</v>
      </c>
      <c r="C206" s="573" t="s">
        <v>8</v>
      </c>
      <c r="D206" s="573" t="s">
        <v>1579</v>
      </c>
      <c r="E206" s="574">
        <v>0</v>
      </c>
      <c r="F206" s="574">
        <v>0</v>
      </c>
      <c r="G206" s="574">
        <v>0</v>
      </c>
      <c r="H206" s="574">
        <v>0</v>
      </c>
      <c r="J206" s="574">
        <v>0</v>
      </c>
      <c r="K206" s="574">
        <v>0</v>
      </c>
      <c r="L206" s="574">
        <v>0</v>
      </c>
    </row>
    <row r="207" spans="1:12" ht="12.75" x14ac:dyDescent="0.2">
      <c r="A207" s="573" t="s">
        <v>972</v>
      </c>
      <c r="B207" s="573" t="s">
        <v>186</v>
      </c>
      <c r="C207" s="573" t="s">
        <v>8</v>
      </c>
      <c r="D207" s="573" t="s">
        <v>1579</v>
      </c>
      <c r="E207" s="574">
        <v>0</v>
      </c>
      <c r="F207" s="574">
        <v>0</v>
      </c>
      <c r="G207" s="574">
        <v>0</v>
      </c>
      <c r="H207" s="574">
        <v>0</v>
      </c>
      <c r="J207" s="574">
        <v>0</v>
      </c>
      <c r="K207" s="574">
        <v>0</v>
      </c>
      <c r="L207" s="574">
        <v>0</v>
      </c>
    </row>
    <row r="208" spans="1:12" ht="12.75" x14ac:dyDescent="0.2">
      <c r="A208" s="573" t="s">
        <v>973</v>
      </c>
      <c r="B208" s="573" t="s">
        <v>186</v>
      </c>
      <c r="C208" s="573" t="s">
        <v>8</v>
      </c>
      <c r="D208" s="573" t="s">
        <v>1579</v>
      </c>
      <c r="E208" s="574">
        <v>0</v>
      </c>
      <c r="F208" s="574">
        <v>0</v>
      </c>
      <c r="G208" s="574">
        <v>0</v>
      </c>
      <c r="H208" s="574">
        <v>0</v>
      </c>
      <c r="J208" s="574">
        <v>0</v>
      </c>
      <c r="K208" s="574">
        <v>0</v>
      </c>
      <c r="L208" s="574">
        <v>0</v>
      </c>
    </row>
    <row r="209" spans="1:12" ht="12.75" x14ac:dyDescent="0.2">
      <c r="A209" s="573" t="s">
        <v>974</v>
      </c>
      <c r="B209" s="573" t="s">
        <v>186</v>
      </c>
      <c r="C209" s="573" t="s">
        <v>8</v>
      </c>
      <c r="D209" s="573" t="s">
        <v>1579</v>
      </c>
      <c r="E209" s="574">
        <v>0</v>
      </c>
      <c r="F209" s="574">
        <v>0</v>
      </c>
      <c r="G209" s="574">
        <v>0</v>
      </c>
      <c r="H209" s="574">
        <v>0</v>
      </c>
      <c r="J209" s="574">
        <v>0</v>
      </c>
      <c r="K209" s="574">
        <v>0</v>
      </c>
      <c r="L209" s="574">
        <v>0</v>
      </c>
    </row>
    <row r="210" spans="1:12" ht="12.75" x14ac:dyDescent="0.2">
      <c r="A210" s="573" t="s">
        <v>601</v>
      </c>
      <c r="B210" s="573" t="s">
        <v>186</v>
      </c>
      <c r="C210" s="573" t="s">
        <v>8</v>
      </c>
      <c r="D210" s="573" t="s">
        <v>1579</v>
      </c>
      <c r="E210" s="574">
        <v>0</v>
      </c>
      <c r="F210" s="574">
        <v>0</v>
      </c>
      <c r="G210" s="574">
        <v>0</v>
      </c>
      <c r="H210" s="574">
        <v>0</v>
      </c>
      <c r="J210" s="574">
        <v>0</v>
      </c>
      <c r="K210" s="574">
        <v>0</v>
      </c>
      <c r="L210" s="574">
        <v>0</v>
      </c>
    </row>
    <row r="211" spans="1:12" ht="12.75" x14ac:dyDescent="0.2">
      <c r="A211" s="573" t="s">
        <v>705</v>
      </c>
      <c r="B211" s="573" t="s">
        <v>186</v>
      </c>
      <c r="C211" s="573" t="s">
        <v>151</v>
      </c>
      <c r="D211" s="573" t="s">
        <v>1580</v>
      </c>
      <c r="E211" s="574">
        <v>0</v>
      </c>
      <c r="F211" s="574">
        <v>0</v>
      </c>
      <c r="G211" s="574">
        <v>0</v>
      </c>
      <c r="H211" s="574">
        <v>0</v>
      </c>
      <c r="J211" s="574">
        <v>0</v>
      </c>
      <c r="K211" s="574">
        <v>0</v>
      </c>
      <c r="L211" s="574">
        <v>0</v>
      </c>
    </row>
    <row r="212" spans="1:12" ht="12.75" x14ac:dyDescent="0.2">
      <c r="A212" s="573" t="s">
        <v>706</v>
      </c>
      <c r="B212" s="573" t="s">
        <v>186</v>
      </c>
      <c r="C212" s="573" t="s">
        <v>151</v>
      </c>
      <c r="D212" s="573" t="s">
        <v>1580</v>
      </c>
      <c r="E212" s="574">
        <v>0</v>
      </c>
      <c r="F212" s="574">
        <v>0</v>
      </c>
      <c r="G212" s="574">
        <v>0</v>
      </c>
      <c r="H212" s="574">
        <v>0</v>
      </c>
      <c r="J212" s="574">
        <v>0</v>
      </c>
      <c r="K212" s="574">
        <v>0</v>
      </c>
      <c r="L212" s="574">
        <v>0</v>
      </c>
    </row>
    <row r="213" spans="1:12" ht="12.75" x14ac:dyDescent="0.2">
      <c r="A213" s="573" t="s">
        <v>707</v>
      </c>
      <c r="B213" s="573" t="s">
        <v>186</v>
      </c>
      <c r="C213" s="573" t="s">
        <v>151</v>
      </c>
      <c r="D213" s="573" t="s">
        <v>1580</v>
      </c>
      <c r="E213" s="574">
        <v>0</v>
      </c>
      <c r="F213" s="574">
        <v>0</v>
      </c>
      <c r="G213" s="574">
        <v>0</v>
      </c>
      <c r="H213" s="574">
        <v>0</v>
      </c>
      <c r="J213" s="574">
        <v>0</v>
      </c>
      <c r="K213" s="574">
        <v>0</v>
      </c>
      <c r="L213" s="574">
        <v>0</v>
      </c>
    </row>
    <row r="214" spans="1:12" ht="12.75" x14ac:dyDescent="0.2">
      <c r="A214" s="573" t="s">
        <v>708</v>
      </c>
      <c r="B214" s="573" t="s">
        <v>186</v>
      </c>
      <c r="C214" s="573" t="s">
        <v>151</v>
      </c>
      <c r="D214" s="573" t="s">
        <v>1580</v>
      </c>
      <c r="E214" s="574">
        <v>0</v>
      </c>
      <c r="F214" s="574">
        <v>0</v>
      </c>
      <c r="G214" s="574">
        <v>0</v>
      </c>
      <c r="H214" s="574">
        <v>0</v>
      </c>
      <c r="J214" s="574">
        <v>0</v>
      </c>
      <c r="K214" s="574">
        <v>0</v>
      </c>
      <c r="L214" s="574">
        <v>0</v>
      </c>
    </row>
    <row r="215" spans="1:12" ht="12.75" x14ac:dyDescent="0.2">
      <c r="A215" s="573" t="s">
        <v>709</v>
      </c>
      <c r="B215" s="573" t="s">
        <v>186</v>
      </c>
      <c r="C215" s="573" t="s">
        <v>151</v>
      </c>
      <c r="D215" s="573" t="s">
        <v>1580</v>
      </c>
      <c r="E215" s="574">
        <v>0</v>
      </c>
      <c r="F215" s="574">
        <v>0</v>
      </c>
      <c r="G215" s="574">
        <v>0</v>
      </c>
      <c r="H215" s="574">
        <v>0</v>
      </c>
      <c r="J215" s="574">
        <v>0</v>
      </c>
      <c r="K215" s="574">
        <v>0</v>
      </c>
      <c r="L215" s="574">
        <v>0</v>
      </c>
    </row>
    <row r="216" spans="1:12" ht="12.75" x14ac:dyDescent="0.2">
      <c r="A216" s="573" t="s">
        <v>617</v>
      </c>
      <c r="B216" s="573" t="s">
        <v>186</v>
      </c>
      <c r="C216" s="573" t="s">
        <v>36</v>
      </c>
      <c r="D216" s="573" t="s">
        <v>1581</v>
      </c>
      <c r="E216" s="574">
        <v>0</v>
      </c>
      <c r="F216" s="574">
        <v>0</v>
      </c>
      <c r="G216" s="574">
        <v>0</v>
      </c>
      <c r="H216" s="574">
        <v>0</v>
      </c>
      <c r="J216" s="574">
        <v>0</v>
      </c>
      <c r="K216" s="574">
        <v>0</v>
      </c>
      <c r="L216" s="574">
        <v>0</v>
      </c>
    </row>
    <row r="217" spans="1:12" ht="12.75" x14ac:dyDescent="0.2">
      <c r="A217" s="573" t="s">
        <v>628</v>
      </c>
      <c r="B217" s="573" t="s">
        <v>186</v>
      </c>
      <c r="C217" s="573" t="s">
        <v>36</v>
      </c>
      <c r="D217" s="573" t="s">
        <v>1581</v>
      </c>
      <c r="E217" s="574">
        <v>0</v>
      </c>
      <c r="F217" s="574">
        <v>0</v>
      </c>
      <c r="G217" s="574">
        <v>0</v>
      </c>
      <c r="H217" s="574">
        <v>0</v>
      </c>
      <c r="J217" s="574">
        <v>0</v>
      </c>
      <c r="K217" s="574">
        <v>0</v>
      </c>
      <c r="L217" s="574">
        <v>0</v>
      </c>
    </row>
    <row r="218" spans="1:12" ht="12.75" x14ac:dyDescent="0.2">
      <c r="A218" s="573" t="s">
        <v>639</v>
      </c>
      <c r="B218" s="573" t="s">
        <v>186</v>
      </c>
      <c r="C218" s="573" t="s">
        <v>36</v>
      </c>
      <c r="D218" s="573" t="s">
        <v>1581</v>
      </c>
      <c r="E218" s="574">
        <v>0</v>
      </c>
      <c r="F218" s="574">
        <v>0</v>
      </c>
      <c r="G218" s="574">
        <v>0</v>
      </c>
      <c r="H218" s="574">
        <v>0</v>
      </c>
      <c r="J218" s="574">
        <v>0</v>
      </c>
      <c r="K218" s="574">
        <v>0</v>
      </c>
      <c r="L218" s="574">
        <v>0</v>
      </c>
    </row>
    <row r="219" spans="1:12" ht="12.75" x14ac:dyDescent="0.2">
      <c r="A219" s="573" t="s">
        <v>618</v>
      </c>
      <c r="B219" s="573" t="s">
        <v>186</v>
      </c>
      <c r="C219" s="573" t="s">
        <v>36</v>
      </c>
      <c r="D219" s="573" t="s">
        <v>1581</v>
      </c>
      <c r="E219" s="574">
        <v>0</v>
      </c>
      <c r="F219" s="574">
        <v>0</v>
      </c>
      <c r="G219" s="574">
        <v>0</v>
      </c>
      <c r="H219" s="574">
        <v>0</v>
      </c>
      <c r="J219" s="574">
        <v>0</v>
      </c>
      <c r="K219" s="574">
        <v>0</v>
      </c>
      <c r="L219" s="574">
        <v>0</v>
      </c>
    </row>
    <row r="220" spans="1:12" ht="12.75" x14ac:dyDescent="0.2">
      <c r="A220" s="573" t="s">
        <v>629</v>
      </c>
      <c r="B220" s="573" t="s">
        <v>186</v>
      </c>
      <c r="C220" s="573" t="s">
        <v>36</v>
      </c>
      <c r="D220" s="573" t="s">
        <v>1581</v>
      </c>
      <c r="E220" s="574">
        <v>0</v>
      </c>
      <c r="F220" s="574">
        <v>0</v>
      </c>
      <c r="G220" s="574">
        <v>0</v>
      </c>
      <c r="H220" s="574">
        <v>0</v>
      </c>
      <c r="J220" s="574">
        <v>0</v>
      </c>
      <c r="K220" s="574">
        <v>0</v>
      </c>
      <c r="L220" s="574">
        <v>0</v>
      </c>
    </row>
    <row r="221" spans="1:12" ht="12.75" x14ac:dyDescent="0.2">
      <c r="A221" s="573" t="s">
        <v>640</v>
      </c>
      <c r="B221" s="573" t="s">
        <v>186</v>
      </c>
      <c r="C221" s="573" t="s">
        <v>36</v>
      </c>
      <c r="D221" s="573" t="s">
        <v>1581</v>
      </c>
      <c r="E221" s="574">
        <v>0</v>
      </c>
      <c r="F221" s="574">
        <v>0</v>
      </c>
      <c r="G221" s="574">
        <v>0</v>
      </c>
      <c r="H221" s="574">
        <v>0</v>
      </c>
      <c r="J221" s="574">
        <v>0</v>
      </c>
      <c r="K221" s="574">
        <v>0</v>
      </c>
      <c r="L221" s="574">
        <v>0</v>
      </c>
    </row>
    <row r="222" spans="1:12" ht="12.75" x14ac:dyDescent="0.2">
      <c r="A222" s="573" t="s">
        <v>619</v>
      </c>
      <c r="B222" s="573" t="s">
        <v>186</v>
      </c>
      <c r="C222" s="573" t="s">
        <v>36</v>
      </c>
      <c r="D222" s="573" t="s">
        <v>1581</v>
      </c>
      <c r="E222" s="574">
        <v>0</v>
      </c>
      <c r="F222" s="574">
        <v>0</v>
      </c>
      <c r="G222" s="574">
        <v>0</v>
      </c>
      <c r="H222" s="574">
        <v>0</v>
      </c>
      <c r="J222" s="574">
        <v>0</v>
      </c>
      <c r="K222" s="574">
        <v>0</v>
      </c>
      <c r="L222" s="574">
        <v>0</v>
      </c>
    </row>
    <row r="223" spans="1:12" ht="12.75" x14ac:dyDescent="0.2">
      <c r="A223" s="573" t="s">
        <v>630</v>
      </c>
      <c r="B223" s="573" t="s">
        <v>186</v>
      </c>
      <c r="C223" s="573" t="s">
        <v>36</v>
      </c>
      <c r="D223" s="573" t="s">
        <v>1581</v>
      </c>
      <c r="E223" s="574">
        <v>0</v>
      </c>
      <c r="F223" s="574">
        <v>0</v>
      </c>
      <c r="G223" s="574">
        <v>0</v>
      </c>
      <c r="H223" s="574">
        <v>0</v>
      </c>
      <c r="J223" s="574">
        <v>0</v>
      </c>
      <c r="K223" s="574">
        <v>0</v>
      </c>
      <c r="L223" s="574">
        <v>0</v>
      </c>
    </row>
    <row r="224" spans="1:12" ht="12.75" x14ac:dyDescent="0.2">
      <c r="A224" s="573" t="s">
        <v>641</v>
      </c>
      <c r="B224" s="573" t="s">
        <v>186</v>
      </c>
      <c r="C224" s="573" t="s">
        <v>36</v>
      </c>
      <c r="D224" s="573" t="s">
        <v>1581</v>
      </c>
      <c r="E224" s="574">
        <v>0</v>
      </c>
      <c r="F224" s="574">
        <v>0</v>
      </c>
      <c r="G224" s="574">
        <v>0</v>
      </c>
      <c r="H224" s="574">
        <v>0</v>
      </c>
      <c r="J224" s="574">
        <v>0</v>
      </c>
      <c r="K224" s="574">
        <v>0</v>
      </c>
      <c r="L224" s="574">
        <v>0</v>
      </c>
    </row>
    <row r="225" spans="1:12" ht="12.75" x14ac:dyDescent="0.2">
      <c r="A225" s="573" t="s">
        <v>620</v>
      </c>
      <c r="B225" s="573" t="s">
        <v>186</v>
      </c>
      <c r="C225" s="573" t="s">
        <v>36</v>
      </c>
      <c r="D225" s="573" t="s">
        <v>1581</v>
      </c>
      <c r="E225" s="574">
        <v>0</v>
      </c>
      <c r="F225" s="574">
        <v>0</v>
      </c>
      <c r="G225" s="574">
        <v>0</v>
      </c>
      <c r="H225" s="574">
        <v>0</v>
      </c>
      <c r="J225" s="574">
        <v>0</v>
      </c>
      <c r="K225" s="574">
        <v>0</v>
      </c>
      <c r="L225" s="574">
        <v>0</v>
      </c>
    </row>
    <row r="226" spans="1:12" ht="12.75" x14ac:dyDescent="0.2">
      <c r="A226" s="573" t="s">
        <v>631</v>
      </c>
      <c r="B226" s="573" t="s">
        <v>186</v>
      </c>
      <c r="C226" s="573" t="s">
        <v>36</v>
      </c>
      <c r="D226" s="573" t="s">
        <v>1581</v>
      </c>
      <c r="E226" s="574">
        <v>0</v>
      </c>
      <c r="F226" s="574">
        <v>0</v>
      </c>
      <c r="G226" s="574">
        <v>0</v>
      </c>
      <c r="H226" s="574">
        <v>0</v>
      </c>
      <c r="J226" s="574">
        <v>0</v>
      </c>
      <c r="K226" s="574">
        <v>0</v>
      </c>
      <c r="L226" s="574">
        <v>0</v>
      </c>
    </row>
    <row r="227" spans="1:12" ht="12.75" x14ac:dyDescent="0.2">
      <c r="A227" s="573" t="s">
        <v>642</v>
      </c>
      <c r="B227" s="573" t="s">
        <v>186</v>
      </c>
      <c r="C227" s="573" t="s">
        <v>36</v>
      </c>
      <c r="D227" s="573" t="s">
        <v>1581</v>
      </c>
      <c r="E227" s="574">
        <v>0</v>
      </c>
      <c r="F227" s="574">
        <v>0</v>
      </c>
      <c r="G227" s="574">
        <v>0</v>
      </c>
      <c r="H227" s="574">
        <v>0</v>
      </c>
      <c r="J227" s="574">
        <v>0</v>
      </c>
      <c r="K227" s="574">
        <v>0</v>
      </c>
      <c r="L227" s="574">
        <v>0</v>
      </c>
    </row>
    <row r="228" spans="1:12" ht="12.75" x14ac:dyDescent="0.2">
      <c r="A228" s="573" t="s">
        <v>621</v>
      </c>
      <c r="B228" s="573" t="s">
        <v>186</v>
      </c>
      <c r="C228" s="573" t="s">
        <v>36</v>
      </c>
      <c r="D228" s="573" t="s">
        <v>1581</v>
      </c>
      <c r="E228" s="574">
        <v>0</v>
      </c>
      <c r="F228" s="574">
        <v>0</v>
      </c>
      <c r="G228" s="574">
        <v>0</v>
      </c>
      <c r="H228" s="574">
        <v>0</v>
      </c>
      <c r="J228" s="574">
        <v>0</v>
      </c>
      <c r="K228" s="574">
        <v>0</v>
      </c>
      <c r="L228" s="574">
        <v>0</v>
      </c>
    </row>
    <row r="229" spans="1:12" ht="12.75" x14ac:dyDescent="0.2">
      <c r="A229" s="573" t="s">
        <v>632</v>
      </c>
      <c r="B229" s="573" t="s">
        <v>186</v>
      </c>
      <c r="C229" s="573" t="s">
        <v>36</v>
      </c>
      <c r="D229" s="573" t="s">
        <v>1581</v>
      </c>
      <c r="E229" s="574">
        <v>0</v>
      </c>
      <c r="F229" s="574">
        <v>0</v>
      </c>
      <c r="G229" s="574">
        <v>0</v>
      </c>
      <c r="H229" s="574">
        <v>0</v>
      </c>
      <c r="J229" s="574">
        <v>0</v>
      </c>
      <c r="K229" s="574">
        <v>0</v>
      </c>
      <c r="L229" s="574">
        <v>0</v>
      </c>
    </row>
    <row r="230" spans="1:12" ht="12.75" x14ac:dyDescent="0.2">
      <c r="A230" s="573" t="s">
        <v>643</v>
      </c>
      <c r="B230" s="573" t="s">
        <v>186</v>
      </c>
      <c r="C230" s="573" t="s">
        <v>36</v>
      </c>
      <c r="D230" s="573" t="s">
        <v>1581</v>
      </c>
      <c r="E230" s="574">
        <v>0</v>
      </c>
      <c r="F230" s="574">
        <v>0</v>
      </c>
      <c r="G230" s="574">
        <v>0</v>
      </c>
      <c r="H230" s="574">
        <v>0</v>
      </c>
      <c r="J230" s="574">
        <v>0</v>
      </c>
      <c r="K230" s="574">
        <v>0</v>
      </c>
      <c r="L230" s="574">
        <v>0</v>
      </c>
    </row>
    <row r="231" spans="1:12" ht="12.75" x14ac:dyDescent="0.2">
      <c r="A231" s="573" t="s">
        <v>622</v>
      </c>
      <c r="B231" s="573" t="s">
        <v>186</v>
      </c>
      <c r="C231" s="573" t="s">
        <v>36</v>
      </c>
      <c r="D231" s="573" t="s">
        <v>1581</v>
      </c>
      <c r="E231" s="574">
        <v>0</v>
      </c>
      <c r="F231" s="574">
        <v>0</v>
      </c>
      <c r="G231" s="574">
        <v>0</v>
      </c>
      <c r="H231" s="574">
        <v>0</v>
      </c>
      <c r="J231" s="574">
        <v>0</v>
      </c>
      <c r="K231" s="574">
        <v>0</v>
      </c>
      <c r="L231" s="574">
        <v>0</v>
      </c>
    </row>
    <row r="232" spans="1:12" ht="12.75" x14ac:dyDescent="0.2">
      <c r="A232" s="573" t="s">
        <v>633</v>
      </c>
      <c r="B232" s="573" t="s">
        <v>186</v>
      </c>
      <c r="C232" s="573" t="s">
        <v>36</v>
      </c>
      <c r="D232" s="573" t="s">
        <v>1581</v>
      </c>
      <c r="E232" s="574">
        <v>0</v>
      </c>
      <c r="F232" s="574">
        <v>0</v>
      </c>
      <c r="G232" s="574">
        <v>0</v>
      </c>
      <c r="H232" s="574">
        <v>0</v>
      </c>
      <c r="J232" s="574">
        <v>0</v>
      </c>
      <c r="K232" s="574">
        <v>0</v>
      </c>
      <c r="L232" s="574">
        <v>0</v>
      </c>
    </row>
    <row r="233" spans="1:12" ht="12.75" x14ac:dyDescent="0.2">
      <c r="A233" s="573" t="s">
        <v>644</v>
      </c>
      <c r="B233" s="573" t="s">
        <v>186</v>
      </c>
      <c r="C233" s="573" t="s">
        <v>36</v>
      </c>
      <c r="D233" s="573" t="s">
        <v>1581</v>
      </c>
      <c r="E233" s="574">
        <v>0</v>
      </c>
      <c r="F233" s="574">
        <v>0</v>
      </c>
      <c r="G233" s="574">
        <v>0</v>
      </c>
      <c r="H233" s="574">
        <v>0</v>
      </c>
      <c r="J233" s="574">
        <v>0</v>
      </c>
      <c r="K233" s="574">
        <v>0</v>
      </c>
      <c r="L233" s="574">
        <v>0</v>
      </c>
    </row>
    <row r="234" spans="1:12" ht="12.75" x14ac:dyDescent="0.2">
      <c r="A234" s="573" t="s">
        <v>623</v>
      </c>
      <c r="B234" s="573" t="s">
        <v>186</v>
      </c>
      <c r="C234" s="573" t="s">
        <v>36</v>
      </c>
      <c r="D234" s="573" t="s">
        <v>1581</v>
      </c>
      <c r="E234" s="574">
        <v>0</v>
      </c>
      <c r="F234" s="574">
        <v>0</v>
      </c>
      <c r="G234" s="574">
        <v>0</v>
      </c>
      <c r="H234" s="574">
        <v>0</v>
      </c>
      <c r="J234" s="574">
        <v>0</v>
      </c>
      <c r="K234" s="574">
        <v>0</v>
      </c>
      <c r="L234" s="574">
        <v>0</v>
      </c>
    </row>
    <row r="235" spans="1:12" ht="12.75" x14ac:dyDescent="0.2">
      <c r="A235" s="573" t="s">
        <v>634</v>
      </c>
      <c r="B235" s="573" t="s">
        <v>186</v>
      </c>
      <c r="C235" s="573" t="s">
        <v>36</v>
      </c>
      <c r="D235" s="573" t="s">
        <v>1581</v>
      </c>
      <c r="E235" s="574">
        <v>0</v>
      </c>
      <c r="F235" s="574">
        <v>0</v>
      </c>
      <c r="G235" s="574">
        <v>0</v>
      </c>
      <c r="H235" s="574">
        <v>0</v>
      </c>
      <c r="J235" s="574">
        <v>0</v>
      </c>
      <c r="K235" s="574">
        <v>0</v>
      </c>
      <c r="L235" s="574">
        <v>0</v>
      </c>
    </row>
    <row r="236" spans="1:12" ht="12.75" x14ac:dyDescent="0.2">
      <c r="A236" s="573" t="s">
        <v>645</v>
      </c>
      <c r="B236" s="573" t="s">
        <v>186</v>
      </c>
      <c r="C236" s="573" t="s">
        <v>36</v>
      </c>
      <c r="D236" s="573" t="s">
        <v>1581</v>
      </c>
      <c r="E236" s="574">
        <v>0</v>
      </c>
      <c r="F236" s="574">
        <v>0</v>
      </c>
      <c r="G236" s="574">
        <v>0</v>
      </c>
      <c r="H236" s="574">
        <v>0</v>
      </c>
      <c r="J236" s="574">
        <v>0</v>
      </c>
      <c r="K236" s="574">
        <v>0</v>
      </c>
      <c r="L236" s="574">
        <v>0</v>
      </c>
    </row>
    <row r="237" spans="1:12" ht="12.75" x14ac:dyDescent="0.2">
      <c r="A237" s="573" t="s">
        <v>624</v>
      </c>
      <c r="B237" s="573" t="s">
        <v>186</v>
      </c>
      <c r="C237" s="573" t="s">
        <v>36</v>
      </c>
      <c r="D237" s="573" t="s">
        <v>1581</v>
      </c>
      <c r="E237" s="574">
        <v>0</v>
      </c>
      <c r="F237" s="574">
        <v>0</v>
      </c>
      <c r="G237" s="574">
        <v>0</v>
      </c>
      <c r="H237" s="574">
        <v>0</v>
      </c>
      <c r="J237" s="574">
        <v>0</v>
      </c>
      <c r="K237" s="574">
        <v>0</v>
      </c>
      <c r="L237" s="574">
        <v>0</v>
      </c>
    </row>
    <row r="238" spans="1:12" ht="12.75" x14ac:dyDescent="0.2">
      <c r="A238" s="573" t="s">
        <v>635</v>
      </c>
      <c r="B238" s="573" t="s">
        <v>186</v>
      </c>
      <c r="C238" s="573" t="s">
        <v>36</v>
      </c>
      <c r="D238" s="573" t="s">
        <v>1581</v>
      </c>
      <c r="E238" s="574">
        <v>0</v>
      </c>
      <c r="F238" s="574">
        <v>0</v>
      </c>
      <c r="G238" s="574">
        <v>0</v>
      </c>
      <c r="H238" s="574">
        <v>0</v>
      </c>
      <c r="J238" s="574">
        <v>0</v>
      </c>
      <c r="K238" s="574">
        <v>0</v>
      </c>
      <c r="L238" s="574">
        <v>0</v>
      </c>
    </row>
    <row r="239" spans="1:12" ht="12.75" x14ac:dyDescent="0.2">
      <c r="A239" s="573" t="s">
        <v>646</v>
      </c>
      <c r="B239" s="573" t="s">
        <v>186</v>
      </c>
      <c r="C239" s="573" t="s">
        <v>36</v>
      </c>
      <c r="D239" s="573" t="s">
        <v>1581</v>
      </c>
      <c r="E239" s="574">
        <v>0</v>
      </c>
      <c r="F239" s="574">
        <v>0</v>
      </c>
      <c r="G239" s="574">
        <v>0</v>
      </c>
      <c r="H239" s="574">
        <v>0</v>
      </c>
      <c r="J239" s="574">
        <v>0</v>
      </c>
      <c r="K239" s="574">
        <v>0</v>
      </c>
      <c r="L239" s="574">
        <v>0</v>
      </c>
    </row>
    <row r="240" spans="1:12" ht="12.75" x14ac:dyDescent="0.2">
      <c r="A240" s="573" t="s">
        <v>625</v>
      </c>
      <c r="B240" s="573" t="s">
        <v>186</v>
      </c>
      <c r="C240" s="573" t="s">
        <v>36</v>
      </c>
      <c r="D240" s="573" t="s">
        <v>1581</v>
      </c>
      <c r="E240" s="574">
        <v>0</v>
      </c>
      <c r="F240" s="574">
        <v>0</v>
      </c>
      <c r="G240" s="574">
        <v>0</v>
      </c>
      <c r="H240" s="574">
        <v>0</v>
      </c>
      <c r="J240" s="574">
        <v>0</v>
      </c>
      <c r="K240" s="574">
        <v>0</v>
      </c>
      <c r="L240" s="574">
        <v>0</v>
      </c>
    </row>
    <row r="241" spans="1:12" ht="12.75" x14ac:dyDescent="0.2">
      <c r="A241" s="573" t="s">
        <v>636</v>
      </c>
      <c r="B241" s="573" t="s">
        <v>186</v>
      </c>
      <c r="C241" s="573" t="s">
        <v>36</v>
      </c>
      <c r="D241" s="573" t="s">
        <v>1581</v>
      </c>
      <c r="E241" s="574">
        <v>0</v>
      </c>
      <c r="F241" s="574">
        <v>0</v>
      </c>
      <c r="G241" s="574">
        <v>0</v>
      </c>
      <c r="H241" s="574">
        <v>0</v>
      </c>
      <c r="J241" s="574">
        <v>0</v>
      </c>
      <c r="K241" s="574">
        <v>0</v>
      </c>
      <c r="L241" s="574">
        <v>0</v>
      </c>
    </row>
    <row r="242" spans="1:12" ht="12.75" x14ac:dyDescent="0.2">
      <c r="A242" s="573" t="s">
        <v>647</v>
      </c>
      <c r="B242" s="573" t="s">
        <v>186</v>
      </c>
      <c r="C242" s="573" t="s">
        <v>36</v>
      </c>
      <c r="D242" s="573" t="s">
        <v>1581</v>
      </c>
      <c r="E242" s="574">
        <v>0</v>
      </c>
      <c r="F242" s="574">
        <v>0</v>
      </c>
      <c r="G242" s="574">
        <v>0</v>
      </c>
      <c r="H242" s="574">
        <v>0</v>
      </c>
      <c r="J242" s="574">
        <v>0</v>
      </c>
      <c r="K242" s="574">
        <v>0</v>
      </c>
      <c r="L242" s="574">
        <v>0</v>
      </c>
    </row>
    <row r="243" spans="1:12" ht="12.75" x14ac:dyDescent="0.2">
      <c r="A243" s="573" t="s">
        <v>626</v>
      </c>
      <c r="B243" s="573" t="s">
        <v>186</v>
      </c>
      <c r="C243" s="573" t="s">
        <v>36</v>
      </c>
      <c r="D243" s="573" t="s">
        <v>1581</v>
      </c>
      <c r="E243" s="574">
        <v>0</v>
      </c>
      <c r="F243" s="574">
        <v>0</v>
      </c>
      <c r="G243" s="574">
        <v>0</v>
      </c>
      <c r="H243" s="574">
        <v>0</v>
      </c>
      <c r="J243" s="574">
        <v>0</v>
      </c>
      <c r="K243" s="574">
        <v>0</v>
      </c>
      <c r="L243" s="574">
        <v>0</v>
      </c>
    </row>
    <row r="244" spans="1:12" ht="12.75" x14ac:dyDescent="0.2">
      <c r="A244" s="573" t="s">
        <v>637</v>
      </c>
      <c r="B244" s="573" t="s">
        <v>186</v>
      </c>
      <c r="C244" s="573" t="s">
        <v>36</v>
      </c>
      <c r="D244" s="573" t="s">
        <v>1581</v>
      </c>
      <c r="E244" s="574">
        <v>0</v>
      </c>
      <c r="F244" s="574">
        <v>0</v>
      </c>
      <c r="G244" s="574">
        <v>0</v>
      </c>
      <c r="H244" s="574">
        <v>0</v>
      </c>
      <c r="J244" s="574">
        <v>0</v>
      </c>
      <c r="K244" s="574">
        <v>0</v>
      </c>
      <c r="L244" s="574">
        <v>0</v>
      </c>
    </row>
    <row r="245" spans="1:12" ht="12.75" x14ac:dyDescent="0.2">
      <c r="A245" s="573" t="s">
        <v>648</v>
      </c>
      <c r="B245" s="573" t="s">
        <v>186</v>
      </c>
      <c r="C245" s="573" t="s">
        <v>36</v>
      </c>
      <c r="D245" s="573" t="s">
        <v>1581</v>
      </c>
      <c r="E245" s="574">
        <v>0</v>
      </c>
      <c r="F245" s="574">
        <v>0</v>
      </c>
      <c r="G245" s="574">
        <v>0</v>
      </c>
      <c r="H245" s="574">
        <v>0</v>
      </c>
      <c r="J245" s="574">
        <v>0</v>
      </c>
      <c r="K245" s="574">
        <v>0</v>
      </c>
      <c r="L245" s="574">
        <v>0</v>
      </c>
    </row>
    <row r="246" spans="1:12" ht="12.75" x14ac:dyDescent="0.2">
      <c r="A246" s="573" t="s">
        <v>627</v>
      </c>
      <c r="B246" s="573" t="s">
        <v>186</v>
      </c>
      <c r="C246" s="573" t="s">
        <v>36</v>
      </c>
      <c r="D246" s="573" t="s">
        <v>1581</v>
      </c>
      <c r="E246" s="574">
        <v>0</v>
      </c>
      <c r="F246" s="574">
        <v>0</v>
      </c>
      <c r="G246" s="574">
        <v>0</v>
      </c>
      <c r="H246" s="574">
        <v>0</v>
      </c>
      <c r="J246" s="574">
        <v>0</v>
      </c>
      <c r="K246" s="574">
        <v>0</v>
      </c>
      <c r="L246" s="574">
        <v>0</v>
      </c>
    </row>
    <row r="247" spans="1:12" ht="12.75" x14ac:dyDescent="0.2">
      <c r="A247" s="573" t="s">
        <v>638</v>
      </c>
      <c r="B247" s="573" t="s">
        <v>186</v>
      </c>
      <c r="C247" s="573" t="s">
        <v>36</v>
      </c>
      <c r="D247" s="573" t="s">
        <v>1581</v>
      </c>
      <c r="E247" s="574">
        <v>0</v>
      </c>
      <c r="F247" s="574">
        <v>0</v>
      </c>
      <c r="G247" s="574">
        <v>0</v>
      </c>
      <c r="H247" s="574">
        <v>0</v>
      </c>
      <c r="J247" s="574">
        <v>0</v>
      </c>
      <c r="K247" s="574">
        <v>0</v>
      </c>
      <c r="L247" s="574">
        <v>0</v>
      </c>
    </row>
    <row r="248" spans="1:12" ht="12.75" x14ac:dyDescent="0.2">
      <c r="A248" s="573" t="s">
        <v>649</v>
      </c>
      <c r="B248" s="573" t="s">
        <v>186</v>
      </c>
      <c r="C248" s="573" t="s">
        <v>36</v>
      </c>
      <c r="D248" s="573" t="s">
        <v>1581</v>
      </c>
      <c r="E248" s="574">
        <v>0</v>
      </c>
      <c r="F248" s="574">
        <v>0</v>
      </c>
      <c r="G248" s="574">
        <v>0</v>
      </c>
      <c r="H248" s="574">
        <v>0</v>
      </c>
      <c r="J248" s="574">
        <v>0</v>
      </c>
      <c r="K248" s="574">
        <v>0</v>
      </c>
      <c r="L248" s="574">
        <v>0</v>
      </c>
    </row>
    <row r="249" spans="1:12" ht="12.75" x14ac:dyDescent="0.2">
      <c r="A249" s="573" t="s">
        <v>1693</v>
      </c>
      <c r="B249" s="573" t="s">
        <v>186</v>
      </c>
      <c r="C249" s="573" t="s">
        <v>36</v>
      </c>
      <c r="D249" s="573" t="s">
        <v>1581</v>
      </c>
      <c r="E249" s="574">
        <v>0</v>
      </c>
      <c r="F249" s="574">
        <v>0.01</v>
      </c>
      <c r="G249" s="574">
        <v>0.01</v>
      </c>
      <c r="H249" s="574">
        <v>0.02</v>
      </c>
      <c r="J249" s="574">
        <v>0.11</v>
      </c>
      <c r="K249" s="574">
        <v>0.3</v>
      </c>
      <c r="L249" s="574">
        <v>0.59</v>
      </c>
    </row>
    <row r="250" spans="1:12" ht="12.75" x14ac:dyDescent="0.2">
      <c r="A250" s="573" t="s">
        <v>662</v>
      </c>
      <c r="B250" s="573" t="s">
        <v>186</v>
      </c>
      <c r="C250" s="573" t="s">
        <v>36</v>
      </c>
      <c r="D250" s="573" t="s">
        <v>1581</v>
      </c>
      <c r="E250" s="574">
        <v>0.1</v>
      </c>
      <c r="F250" s="574">
        <v>0.1</v>
      </c>
      <c r="G250" s="574">
        <v>0.08</v>
      </c>
      <c r="H250" s="574">
        <v>7.0000000000000007E-2</v>
      </c>
      <c r="J250" s="574">
        <v>0.13</v>
      </c>
      <c r="K250" s="574">
        <v>0.31</v>
      </c>
      <c r="L250" s="574">
        <v>0.56000000000000005</v>
      </c>
    </row>
    <row r="251" spans="1:12" ht="12.75" x14ac:dyDescent="0.2">
      <c r="A251" s="573" t="s">
        <v>979</v>
      </c>
      <c r="B251" s="573" t="s">
        <v>186</v>
      </c>
      <c r="C251" s="573" t="s">
        <v>36</v>
      </c>
      <c r="D251" s="573" t="s">
        <v>1581</v>
      </c>
      <c r="E251" s="574">
        <v>0</v>
      </c>
      <c r="F251" s="574">
        <v>0</v>
      </c>
      <c r="G251" s="574">
        <v>0</v>
      </c>
      <c r="H251" s="574">
        <v>0</v>
      </c>
      <c r="J251" s="574">
        <v>0</v>
      </c>
      <c r="K251" s="574">
        <v>0</v>
      </c>
      <c r="L251" s="574">
        <v>0</v>
      </c>
    </row>
    <row r="252" spans="1:12" ht="12.75" x14ac:dyDescent="0.2">
      <c r="A252" s="573" t="s">
        <v>650</v>
      </c>
      <c r="B252" s="573" t="s">
        <v>186</v>
      </c>
      <c r="C252" s="573" t="s">
        <v>36</v>
      </c>
      <c r="D252" s="573" t="s">
        <v>1581</v>
      </c>
      <c r="E252" s="574">
        <v>0</v>
      </c>
      <c r="F252" s="574">
        <v>0</v>
      </c>
      <c r="G252" s="574">
        <v>0</v>
      </c>
      <c r="H252" s="574">
        <v>0</v>
      </c>
      <c r="J252" s="574">
        <v>0</v>
      </c>
      <c r="K252" s="574">
        <v>0</v>
      </c>
      <c r="L252" s="574">
        <v>0</v>
      </c>
    </row>
    <row r="253" spans="1:12" ht="12.75" x14ac:dyDescent="0.2">
      <c r="A253" s="573" t="s">
        <v>651</v>
      </c>
      <c r="B253" s="573" t="s">
        <v>186</v>
      </c>
      <c r="C253" s="573" t="s">
        <v>36</v>
      </c>
      <c r="D253" s="573" t="s">
        <v>1581</v>
      </c>
      <c r="E253" s="574">
        <v>0</v>
      </c>
      <c r="F253" s="574">
        <v>0</v>
      </c>
      <c r="G253" s="574">
        <v>0</v>
      </c>
      <c r="H253" s="574">
        <v>0</v>
      </c>
      <c r="J253" s="574">
        <v>0</v>
      </c>
      <c r="K253" s="574">
        <v>0</v>
      </c>
      <c r="L253" s="574">
        <v>0</v>
      </c>
    </row>
    <row r="254" spans="1:12" ht="12.75" x14ac:dyDescent="0.2">
      <c r="A254" s="573" t="s">
        <v>652</v>
      </c>
      <c r="B254" s="573" t="s">
        <v>186</v>
      </c>
      <c r="C254" s="573" t="s">
        <v>36</v>
      </c>
      <c r="D254" s="573" t="s">
        <v>1581</v>
      </c>
      <c r="E254" s="574">
        <v>0.02</v>
      </c>
      <c r="F254" s="574">
        <v>0.01</v>
      </c>
      <c r="G254" s="574">
        <v>0.01</v>
      </c>
      <c r="H254" s="574">
        <v>0.01</v>
      </c>
      <c r="J254" s="574">
        <v>0.18</v>
      </c>
      <c r="K254" s="574">
        <v>0.31</v>
      </c>
      <c r="L254" s="574">
        <v>0.51</v>
      </c>
    </row>
    <row r="255" spans="1:12" ht="12.75" x14ac:dyDescent="0.2">
      <c r="A255" s="573" t="s">
        <v>654</v>
      </c>
      <c r="B255" s="573" t="s">
        <v>186</v>
      </c>
      <c r="C255" s="573" t="s">
        <v>36</v>
      </c>
      <c r="D255" s="573" t="s">
        <v>1581</v>
      </c>
      <c r="E255" s="574">
        <v>0</v>
      </c>
      <c r="F255" s="574">
        <v>0</v>
      </c>
      <c r="G255" s="574">
        <v>0</v>
      </c>
      <c r="H255" s="574">
        <v>0</v>
      </c>
      <c r="J255" s="574">
        <v>0</v>
      </c>
      <c r="K255" s="574">
        <v>0</v>
      </c>
      <c r="L255" s="574">
        <v>0</v>
      </c>
    </row>
    <row r="256" spans="1:12" ht="12.75" x14ac:dyDescent="0.2">
      <c r="A256" s="573" t="s">
        <v>656</v>
      </c>
      <c r="B256" s="573" t="s">
        <v>186</v>
      </c>
      <c r="C256" s="573" t="s">
        <v>36</v>
      </c>
      <c r="D256" s="573" t="s">
        <v>1581</v>
      </c>
      <c r="E256" s="574">
        <v>0.02</v>
      </c>
      <c r="F256" s="574">
        <v>0.01</v>
      </c>
      <c r="G256" s="574">
        <v>0.01</v>
      </c>
      <c r="H256" s="574">
        <v>0.01</v>
      </c>
      <c r="J256" s="574">
        <v>0.17</v>
      </c>
      <c r="K256" s="574">
        <v>0.31</v>
      </c>
      <c r="L256" s="574">
        <v>0.52</v>
      </c>
    </row>
    <row r="257" spans="1:12" ht="12.75" x14ac:dyDescent="0.2">
      <c r="A257" s="573" t="s">
        <v>658</v>
      </c>
      <c r="B257" s="573" t="s">
        <v>186</v>
      </c>
      <c r="C257" s="573" t="s">
        <v>36</v>
      </c>
      <c r="D257" s="573" t="s">
        <v>1581</v>
      </c>
      <c r="E257" s="574">
        <v>0.03</v>
      </c>
      <c r="F257" s="574">
        <v>0.02</v>
      </c>
      <c r="G257" s="574">
        <v>0.02</v>
      </c>
      <c r="H257" s="574">
        <v>0.02</v>
      </c>
      <c r="J257" s="574">
        <v>0.16</v>
      </c>
      <c r="K257" s="574">
        <v>0.31</v>
      </c>
      <c r="L257" s="574">
        <v>0.52</v>
      </c>
    </row>
    <row r="258" spans="1:12" ht="12.75" x14ac:dyDescent="0.2">
      <c r="A258" s="573" t="s">
        <v>975</v>
      </c>
      <c r="B258" s="573" t="s">
        <v>186</v>
      </c>
      <c r="C258" s="573" t="s">
        <v>36</v>
      </c>
      <c r="D258" s="573" t="s">
        <v>1581</v>
      </c>
      <c r="E258" s="574">
        <v>0</v>
      </c>
      <c r="F258" s="574">
        <v>0</v>
      </c>
      <c r="G258" s="574">
        <v>0</v>
      </c>
      <c r="H258" s="574">
        <v>0</v>
      </c>
      <c r="J258" s="574">
        <v>0</v>
      </c>
      <c r="K258" s="574">
        <v>0</v>
      </c>
      <c r="L258" s="574">
        <v>0</v>
      </c>
    </row>
    <row r="259" spans="1:12" ht="12.75" x14ac:dyDescent="0.2">
      <c r="A259" s="573" t="s">
        <v>660</v>
      </c>
      <c r="B259" s="573" t="s">
        <v>186</v>
      </c>
      <c r="C259" s="573" t="s">
        <v>36</v>
      </c>
      <c r="D259" s="573" t="s">
        <v>1581</v>
      </c>
      <c r="E259" s="574">
        <v>0.11</v>
      </c>
      <c r="F259" s="574">
        <v>0.1</v>
      </c>
      <c r="G259" s="574">
        <v>0.09</v>
      </c>
      <c r="H259" s="574">
        <v>0.08</v>
      </c>
      <c r="J259" s="574">
        <v>0.16</v>
      </c>
      <c r="K259" s="574">
        <v>0.31</v>
      </c>
      <c r="L259" s="574">
        <v>0.53</v>
      </c>
    </row>
    <row r="260" spans="1:12" ht="12.75" x14ac:dyDescent="0.2">
      <c r="A260" s="573" t="s">
        <v>976</v>
      </c>
      <c r="B260" s="573" t="s">
        <v>186</v>
      </c>
      <c r="C260" s="573" t="s">
        <v>36</v>
      </c>
      <c r="D260" s="573" t="s">
        <v>1581</v>
      </c>
      <c r="E260" s="574">
        <v>0</v>
      </c>
      <c r="F260" s="574">
        <v>0</v>
      </c>
      <c r="G260" s="574">
        <v>0</v>
      </c>
      <c r="H260" s="574">
        <v>0</v>
      </c>
      <c r="J260" s="574">
        <v>0</v>
      </c>
      <c r="K260" s="574">
        <v>0</v>
      </c>
      <c r="L260" s="574">
        <v>0</v>
      </c>
    </row>
    <row r="261" spans="1:12" ht="12.75" x14ac:dyDescent="0.2">
      <c r="A261" s="573" t="s">
        <v>977</v>
      </c>
      <c r="B261" s="573" t="s">
        <v>186</v>
      </c>
      <c r="C261" s="573" t="s">
        <v>36</v>
      </c>
      <c r="D261" s="573" t="s">
        <v>1581</v>
      </c>
      <c r="E261" s="574">
        <v>0</v>
      </c>
      <c r="F261" s="574">
        <v>0</v>
      </c>
      <c r="G261" s="574">
        <v>0</v>
      </c>
      <c r="H261" s="574">
        <v>0</v>
      </c>
      <c r="J261" s="574">
        <v>0</v>
      </c>
      <c r="K261" s="574">
        <v>0</v>
      </c>
      <c r="L261" s="574">
        <v>0</v>
      </c>
    </row>
    <row r="262" spans="1:12" ht="12.75" x14ac:dyDescent="0.2">
      <c r="A262" s="573" t="s">
        <v>978</v>
      </c>
      <c r="B262" s="573" t="s">
        <v>186</v>
      </c>
      <c r="C262" s="573" t="s">
        <v>36</v>
      </c>
      <c r="D262" s="573" t="s">
        <v>1581</v>
      </c>
      <c r="E262" s="574">
        <v>0</v>
      </c>
      <c r="F262" s="574">
        <v>0</v>
      </c>
      <c r="G262" s="574">
        <v>0</v>
      </c>
      <c r="H262" s="574">
        <v>0</v>
      </c>
      <c r="J262" s="574">
        <v>0</v>
      </c>
      <c r="K262" s="574">
        <v>0</v>
      </c>
      <c r="L262" s="574">
        <v>0</v>
      </c>
    </row>
    <row r="263" spans="1:12" ht="12.75" x14ac:dyDescent="0.2">
      <c r="A263" s="573" t="s">
        <v>980</v>
      </c>
      <c r="B263" s="573" t="s">
        <v>186</v>
      </c>
      <c r="C263" s="573" t="s">
        <v>710</v>
      </c>
      <c r="D263" s="573" t="s">
        <v>1582</v>
      </c>
      <c r="E263" s="574">
        <v>0.01</v>
      </c>
      <c r="F263" s="574">
        <v>0.01</v>
      </c>
      <c r="G263" s="574">
        <v>0.02</v>
      </c>
      <c r="H263" s="574">
        <v>0.04</v>
      </c>
      <c r="J263" s="574">
        <v>0.19</v>
      </c>
      <c r="K263" s="574">
        <v>0.38</v>
      </c>
      <c r="L263" s="574">
        <v>0.43</v>
      </c>
    </row>
    <row r="264" spans="1:12" ht="12.75" x14ac:dyDescent="0.2">
      <c r="A264" s="573" t="s">
        <v>1467</v>
      </c>
      <c r="B264" s="573" t="s">
        <v>186</v>
      </c>
      <c r="C264" s="573" t="s">
        <v>896</v>
      </c>
      <c r="D264" s="573" t="s">
        <v>1583</v>
      </c>
      <c r="E264" s="574">
        <v>0</v>
      </c>
      <c r="F264" s="574">
        <v>0</v>
      </c>
      <c r="G264" s="574">
        <v>0</v>
      </c>
      <c r="H264" s="574">
        <v>0</v>
      </c>
      <c r="J264" s="574">
        <v>0</v>
      </c>
      <c r="K264" s="574">
        <v>0</v>
      </c>
      <c r="L264" s="574">
        <v>0</v>
      </c>
    </row>
    <row r="265" spans="1:12" ht="12.75" x14ac:dyDescent="0.2">
      <c r="A265" s="573" t="s">
        <v>666</v>
      </c>
      <c r="B265" s="573" t="s">
        <v>186</v>
      </c>
      <c r="C265" s="573" t="s">
        <v>14</v>
      </c>
      <c r="D265" s="573" t="s">
        <v>1584</v>
      </c>
      <c r="E265" s="574">
        <v>0</v>
      </c>
      <c r="F265" s="574">
        <v>0</v>
      </c>
      <c r="G265" s="574">
        <v>0</v>
      </c>
      <c r="H265" s="574">
        <v>0</v>
      </c>
      <c r="J265" s="574">
        <v>0</v>
      </c>
      <c r="K265" s="574">
        <v>0</v>
      </c>
      <c r="L265" s="574">
        <v>0</v>
      </c>
    </row>
    <row r="266" spans="1:12" ht="12.75" x14ac:dyDescent="0.2">
      <c r="A266" s="573" t="s">
        <v>675</v>
      </c>
      <c r="B266" s="573" t="s">
        <v>186</v>
      </c>
      <c r="C266" s="573" t="s">
        <v>14</v>
      </c>
      <c r="D266" s="573" t="s">
        <v>1584</v>
      </c>
      <c r="E266" s="574">
        <v>0</v>
      </c>
      <c r="F266" s="574">
        <v>0</v>
      </c>
      <c r="G266" s="574">
        <v>0</v>
      </c>
      <c r="H266" s="574">
        <v>0</v>
      </c>
      <c r="J266" s="574">
        <v>0</v>
      </c>
      <c r="K266" s="574">
        <v>0</v>
      </c>
      <c r="L266" s="574">
        <v>0</v>
      </c>
    </row>
    <row r="267" spans="1:12" ht="12.75" x14ac:dyDescent="0.2">
      <c r="A267" s="573" t="s">
        <v>687</v>
      </c>
      <c r="B267" s="573" t="s">
        <v>186</v>
      </c>
      <c r="C267" s="573" t="s">
        <v>14</v>
      </c>
      <c r="D267" s="573" t="s">
        <v>1584</v>
      </c>
      <c r="E267" s="574">
        <v>0</v>
      </c>
      <c r="F267" s="574">
        <v>0</v>
      </c>
      <c r="G267" s="574">
        <v>0</v>
      </c>
      <c r="H267" s="574">
        <v>0</v>
      </c>
      <c r="J267" s="574">
        <v>0</v>
      </c>
      <c r="K267" s="574">
        <v>0</v>
      </c>
      <c r="L267" s="574">
        <v>0</v>
      </c>
    </row>
    <row r="268" spans="1:12" ht="12.75" x14ac:dyDescent="0.2">
      <c r="A268" s="573" t="s">
        <v>667</v>
      </c>
      <c r="B268" s="573" t="s">
        <v>186</v>
      </c>
      <c r="C268" s="573" t="s">
        <v>14</v>
      </c>
      <c r="D268" s="573" t="s">
        <v>1584</v>
      </c>
      <c r="E268" s="574">
        <v>0</v>
      </c>
      <c r="F268" s="574">
        <v>0</v>
      </c>
      <c r="G268" s="574">
        <v>0</v>
      </c>
      <c r="H268" s="574">
        <v>0</v>
      </c>
      <c r="J268" s="574">
        <v>0</v>
      </c>
      <c r="K268" s="574">
        <v>0</v>
      </c>
      <c r="L268" s="574">
        <v>0</v>
      </c>
    </row>
    <row r="269" spans="1:12" ht="12.75" x14ac:dyDescent="0.2">
      <c r="A269" s="573" t="s">
        <v>676</v>
      </c>
      <c r="B269" s="573" t="s">
        <v>186</v>
      </c>
      <c r="C269" s="573" t="s">
        <v>14</v>
      </c>
      <c r="D269" s="573" t="s">
        <v>1584</v>
      </c>
      <c r="E269" s="574">
        <v>0</v>
      </c>
      <c r="F269" s="574">
        <v>0</v>
      </c>
      <c r="G269" s="574">
        <v>0</v>
      </c>
      <c r="H269" s="574">
        <v>0</v>
      </c>
      <c r="J269" s="574">
        <v>0</v>
      </c>
      <c r="K269" s="574">
        <v>0</v>
      </c>
      <c r="L269" s="574">
        <v>0</v>
      </c>
    </row>
    <row r="270" spans="1:12" ht="12.75" x14ac:dyDescent="0.2">
      <c r="A270" s="573" t="s">
        <v>688</v>
      </c>
      <c r="B270" s="573" t="s">
        <v>186</v>
      </c>
      <c r="C270" s="573" t="s">
        <v>14</v>
      </c>
      <c r="D270" s="573" t="s">
        <v>1584</v>
      </c>
      <c r="E270" s="574">
        <v>0</v>
      </c>
      <c r="F270" s="574">
        <v>0</v>
      </c>
      <c r="G270" s="574">
        <v>0</v>
      </c>
      <c r="H270" s="574">
        <v>0</v>
      </c>
      <c r="J270" s="574">
        <v>0</v>
      </c>
      <c r="K270" s="574">
        <v>0</v>
      </c>
      <c r="L270" s="574">
        <v>0</v>
      </c>
    </row>
    <row r="271" spans="1:12" ht="12.75" x14ac:dyDescent="0.2">
      <c r="A271" s="573" t="s">
        <v>668</v>
      </c>
      <c r="B271" s="573" t="s">
        <v>186</v>
      </c>
      <c r="C271" s="573" t="s">
        <v>14</v>
      </c>
      <c r="D271" s="573" t="s">
        <v>1584</v>
      </c>
      <c r="E271" s="574">
        <v>0</v>
      </c>
      <c r="F271" s="574">
        <v>0</v>
      </c>
      <c r="G271" s="574">
        <v>0</v>
      </c>
      <c r="H271" s="574">
        <v>0</v>
      </c>
      <c r="J271" s="574">
        <v>0</v>
      </c>
      <c r="K271" s="574">
        <v>0</v>
      </c>
      <c r="L271" s="574">
        <v>0</v>
      </c>
    </row>
    <row r="272" spans="1:12" ht="12.75" x14ac:dyDescent="0.2">
      <c r="A272" s="573" t="s">
        <v>677</v>
      </c>
      <c r="B272" s="573" t="s">
        <v>186</v>
      </c>
      <c r="C272" s="573" t="s">
        <v>14</v>
      </c>
      <c r="D272" s="573" t="s">
        <v>1584</v>
      </c>
      <c r="E272" s="574">
        <v>0</v>
      </c>
      <c r="F272" s="574">
        <v>0</v>
      </c>
      <c r="G272" s="574">
        <v>0</v>
      </c>
      <c r="H272" s="574">
        <v>0</v>
      </c>
      <c r="J272" s="574">
        <v>0</v>
      </c>
      <c r="K272" s="574">
        <v>0</v>
      </c>
      <c r="L272" s="574">
        <v>0</v>
      </c>
    </row>
    <row r="273" spans="1:12" ht="12.75" x14ac:dyDescent="0.2">
      <c r="A273" s="573" t="s">
        <v>689</v>
      </c>
      <c r="B273" s="573" t="s">
        <v>186</v>
      </c>
      <c r="C273" s="573" t="s">
        <v>14</v>
      </c>
      <c r="D273" s="573" t="s">
        <v>1584</v>
      </c>
      <c r="E273" s="574">
        <v>0</v>
      </c>
      <c r="F273" s="574">
        <v>0</v>
      </c>
      <c r="G273" s="574">
        <v>0</v>
      </c>
      <c r="H273" s="574">
        <v>0</v>
      </c>
      <c r="J273" s="574">
        <v>0</v>
      </c>
      <c r="K273" s="574">
        <v>0</v>
      </c>
      <c r="L273" s="574">
        <v>0</v>
      </c>
    </row>
    <row r="274" spans="1:12" ht="12.75" x14ac:dyDescent="0.2">
      <c r="A274" s="573" t="s">
        <v>669</v>
      </c>
      <c r="B274" s="573" t="s">
        <v>186</v>
      </c>
      <c r="C274" s="573" t="s">
        <v>14</v>
      </c>
      <c r="D274" s="573" t="s">
        <v>1584</v>
      </c>
      <c r="E274" s="574">
        <v>0</v>
      </c>
      <c r="F274" s="574">
        <v>0</v>
      </c>
      <c r="G274" s="574">
        <v>0</v>
      </c>
      <c r="H274" s="574">
        <v>0</v>
      </c>
      <c r="J274" s="574">
        <v>0</v>
      </c>
      <c r="K274" s="574">
        <v>0</v>
      </c>
      <c r="L274" s="574">
        <v>0</v>
      </c>
    </row>
    <row r="275" spans="1:12" ht="12.75" x14ac:dyDescent="0.2">
      <c r="A275" s="573" t="s">
        <v>678</v>
      </c>
      <c r="B275" s="573" t="s">
        <v>186</v>
      </c>
      <c r="C275" s="573" t="s">
        <v>14</v>
      </c>
      <c r="D275" s="573" t="s">
        <v>1584</v>
      </c>
      <c r="E275" s="574">
        <v>0</v>
      </c>
      <c r="F275" s="574">
        <v>0</v>
      </c>
      <c r="G275" s="574">
        <v>0</v>
      </c>
      <c r="H275" s="574">
        <v>0</v>
      </c>
      <c r="J275" s="574">
        <v>0</v>
      </c>
      <c r="K275" s="574">
        <v>0</v>
      </c>
      <c r="L275" s="574">
        <v>0</v>
      </c>
    </row>
    <row r="276" spans="1:12" ht="12.75" x14ac:dyDescent="0.2">
      <c r="A276" s="573" t="s">
        <v>690</v>
      </c>
      <c r="B276" s="573" t="s">
        <v>186</v>
      </c>
      <c r="C276" s="573" t="s">
        <v>14</v>
      </c>
      <c r="D276" s="573" t="s">
        <v>1584</v>
      </c>
      <c r="E276" s="574">
        <v>0</v>
      </c>
      <c r="F276" s="574">
        <v>0</v>
      </c>
      <c r="G276" s="574">
        <v>0</v>
      </c>
      <c r="H276" s="574">
        <v>0</v>
      </c>
      <c r="J276" s="574">
        <v>0</v>
      </c>
      <c r="K276" s="574">
        <v>0</v>
      </c>
      <c r="L276" s="574">
        <v>0</v>
      </c>
    </row>
    <row r="277" spans="1:12" ht="12.75" x14ac:dyDescent="0.2">
      <c r="A277" s="573" t="s">
        <v>670</v>
      </c>
      <c r="B277" s="573" t="s">
        <v>186</v>
      </c>
      <c r="C277" s="573" t="s">
        <v>14</v>
      </c>
      <c r="D277" s="573" t="s">
        <v>1584</v>
      </c>
      <c r="E277" s="574">
        <v>0</v>
      </c>
      <c r="F277" s="574">
        <v>0</v>
      </c>
      <c r="G277" s="574">
        <v>0</v>
      </c>
      <c r="H277" s="574">
        <v>0</v>
      </c>
      <c r="J277" s="574">
        <v>0</v>
      </c>
      <c r="K277" s="574">
        <v>0</v>
      </c>
      <c r="L277" s="574">
        <v>0</v>
      </c>
    </row>
    <row r="278" spans="1:12" ht="12.75" x14ac:dyDescent="0.2">
      <c r="A278" s="573" t="s">
        <v>679</v>
      </c>
      <c r="B278" s="573" t="s">
        <v>186</v>
      </c>
      <c r="C278" s="573" t="s">
        <v>14</v>
      </c>
      <c r="D278" s="573" t="s">
        <v>1584</v>
      </c>
      <c r="E278" s="574">
        <v>0</v>
      </c>
      <c r="F278" s="574">
        <v>0</v>
      </c>
      <c r="G278" s="574">
        <v>0</v>
      </c>
      <c r="H278" s="574">
        <v>0</v>
      </c>
      <c r="J278" s="574">
        <v>0</v>
      </c>
      <c r="K278" s="574">
        <v>0</v>
      </c>
      <c r="L278" s="574">
        <v>0</v>
      </c>
    </row>
    <row r="279" spans="1:12" ht="12.75" x14ac:dyDescent="0.2">
      <c r="A279" s="573" t="s">
        <v>691</v>
      </c>
      <c r="B279" s="573" t="s">
        <v>186</v>
      </c>
      <c r="C279" s="573" t="s">
        <v>14</v>
      </c>
      <c r="D279" s="573" t="s">
        <v>1584</v>
      </c>
      <c r="E279" s="574">
        <v>0</v>
      </c>
      <c r="F279" s="574">
        <v>0</v>
      </c>
      <c r="G279" s="574">
        <v>0</v>
      </c>
      <c r="H279" s="574">
        <v>0</v>
      </c>
      <c r="J279" s="574">
        <v>0</v>
      </c>
      <c r="K279" s="574">
        <v>0</v>
      </c>
      <c r="L279" s="574">
        <v>0</v>
      </c>
    </row>
    <row r="280" spans="1:12" ht="12.75" x14ac:dyDescent="0.2">
      <c r="A280" s="573" t="s">
        <v>671</v>
      </c>
      <c r="B280" s="573" t="s">
        <v>186</v>
      </c>
      <c r="C280" s="573" t="s">
        <v>14</v>
      </c>
      <c r="D280" s="573" t="s">
        <v>1584</v>
      </c>
      <c r="E280" s="574">
        <v>0</v>
      </c>
      <c r="F280" s="574">
        <v>0</v>
      </c>
      <c r="G280" s="574">
        <v>0</v>
      </c>
      <c r="H280" s="574">
        <v>0</v>
      </c>
      <c r="J280" s="574">
        <v>0</v>
      </c>
      <c r="K280" s="574">
        <v>0</v>
      </c>
      <c r="L280" s="574">
        <v>0</v>
      </c>
    </row>
    <row r="281" spans="1:12" ht="12.75" x14ac:dyDescent="0.2">
      <c r="A281" s="573" t="s">
        <v>680</v>
      </c>
      <c r="B281" s="573" t="s">
        <v>186</v>
      </c>
      <c r="C281" s="573" t="s">
        <v>14</v>
      </c>
      <c r="D281" s="573" t="s">
        <v>1584</v>
      </c>
      <c r="E281" s="574">
        <v>0</v>
      </c>
      <c r="F281" s="574">
        <v>0</v>
      </c>
      <c r="G281" s="574">
        <v>0</v>
      </c>
      <c r="H281" s="574">
        <v>0</v>
      </c>
      <c r="J281" s="574">
        <v>0</v>
      </c>
      <c r="K281" s="574">
        <v>0</v>
      </c>
      <c r="L281" s="574">
        <v>0</v>
      </c>
    </row>
    <row r="282" spans="1:12" ht="12.75" x14ac:dyDescent="0.2">
      <c r="A282" s="573" t="s">
        <v>692</v>
      </c>
      <c r="B282" s="573" t="s">
        <v>186</v>
      </c>
      <c r="C282" s="573" t="s">
        <v>14</v>
      </c>
      <c r="D282" s="573" t="s">
        <v>1584</v>
      </c>
      <c r="E282" s="574">
        <v>0</v>
      </c>
      <c r="F282" s="574">
        <v>0</v>
      </c>
      <c r="G282" s="574">
        <v>0</v>
      </c>
      <c r="H282" s="574">
        <v>0</v>
      </c>
      <c r="J282" s="574">
        <v>0</v>
      </c>
      <c r="K282" s="574">
        <v>0</v>
      </c>
      <c r="L282" s="574">
        <v>0</v>
      </c>
    </row>
    <row r="283" spans="1:12" ht="12.75" x14ac:dyDescent="0.2">
      <c r="A283" s="573" t="s">
        <v>672</v>
      </c>
      <c r="B283" s="573" t="s">
        <v>186</v>
      </c>
      <c r="C283" s="573" t="s">
        <v>14</v>
      </c>
      <c r="D283" s="573" t="s">
        <v>1584</v>
      </c>
      <c r="E283" s="574"/>
      <c r="F283" s="574"/>
      <c r="G283" s="574"/>
      <c r="H283" s="574"/>
      <c r="J283" s="574"/>
      <c r="K283" s="574"/>
      <c r="L283" s="574"/>
    </row>
    <row r="284" spans="1:12" ht="12.75" x14ac:dyDescent="0.2">
      <c r="A284" s="573" t="s">
        <v>681</v>
      </c>
      <c r="B284" s="573" t="s">
        <v>186</v>
      </c>
      <c r="C284" s="573" t="s">
        <v>14</v>
      </c>
      <c r="D284" s="573" t="s">
        <v>1584</v>
      </c>
      <c r="E284" s="574">
        <v>0</v>
      </c>
      <c r="F284" s="574">
        <v>0</v>
      </c>
      <c r="G284" s="574">
        <v>0</v>
      </c>
      <c r="H284" s="574">
        <v>0</v>
      </c>
      <c r="J284" s="574">
        <v>0</v>
      </c>
      <c r="K284" s="574">
        <v>0</v>
      </c>
      <c r="L284" s="574">
        <v>0</v>
      </c>
    </row>
    <row r="285" spans="1:12" ht="12.75" x14ac:dyDescent="0.2">
      <c r="A285" s="573" t="s">
        <v>693</v>
      </c>
      <c r="B285" s="573" t="s">
        <v>186</v>
      </c>
      <c r="C285" s="573" t="s">
        <v>14</v>
      </c>
      <c r="D285" s="573" t="s">
        <v>1584</v>
      </c>
      <c r="E285" s="574">
        <v>0</v>
      </c>
      <c r="F285" s="574">
        <v>0</v>
      </c>
      <c r="G285" s="574">
        <v>0</v>
      </c>
      <c r="H285" s="574">
        <v>0</v>
      </c>
      <c r="J285" s="574">
        <v>0</v>
      </c>
      <c r="K285" s="574">
        <v>0</v>
      </c>
      <c r="L285" s="574">
        <v>0</v>
      </c>
    </row>
    <row r="286" spans="1:12" ht="12.75" x14ac:dyDescent="0.2">
      <c r="A286" s="573" t="s">
        <v>673</v>
      </c>
      <c r="B286" s="573" t="s">
        <v>186</v>
      </c>
      <c r="C286" s="573" t="s">
        <v>14</v>
      </c>
      <c r="D286" s="573" t="s">
        <v>1584</v>
      </c>
      <c r="E286" s="574">
        <v>0</v>
      </c>
      <c r="F286" s="574">
        <v>0</v>
      </c>
      <c r="G286" s="574">
        <v>0</v>
      </c>
      <c r="H286" s="574">
        <v>0</v>
      </c>
      <c r="J286" s="574">
        <v>0</v>
      </c>
      <c r="K286" s="574">
        <v>0</v>
      </c>
      <c r="L286" s="574">
        <v>0</v>
      </c>
    </row>
    <row r="287" spans="1:12" ht="12.75" x14ac:dyDescent="0.2">
      <c r="A287" s="573" t="s">
        <v>682</v>
      </c>
      <c r="B287" s="573" t="s">
        <v>186</v>
      </c>
      <c r="C287" s="573" t="s">
        <v>14</v>
      </c>
      <c r="D287" s="573" t="s">
        <v>1584</v>
      </c>
      <c r="E287" s="574">
        <v>0</v>
      </c>
      <c r="F287" s="574">
        <v>0</v>
      </c>
      <c r="G287" s="574">
        <v>0</v>
      </c>
      <c r="H287" s="574">
        <v>0</v>
      </c>
      <c r="J287" s="574">
        <v>0</v>
      </c>
      <c r="K287" s="574">
        <v>0</v>
      </c>
      <c r="L287" s="574">
        <v>0</v>
      </c>
    </row>
    <row r="288" spans="1:12" ht="12.75" x14ac:dyDescent="0.2">
      <c r="A288" s="573" t="s">
        <v>694</v>
      </c>
      <c r="B288" s="573" t="s">
        <v>186</v>
      </c>
      <c r="C288" s="573" t="s">
        <v>14</v>
      </c>
      <c r="D288" s="573" t="s">
        <v>1584</v>
      </c>
      <c r="E288" s="574">
        <v>0</v>
      </c>
      <c r="F288" s="574">
        <v>0</v>
      </c>
      <c r="G288" s="574">
        <v>0</v>
      </c>
      <c r="H288" s="574">
        <v>0</v>
      </c>
      <c r="J288" s="574">
        <v>0</v>
      </c>
      <c r="K288" s="574">
        <v>0</v>
      </c>
      <c r="L288" s="574">
        <v>0</v>
      </c>
    </row>
    <row r="289" spans="1:12" ht="12.75" x14ac:dyDescent="0.2">
      <c r="A289" s="573" t="s">
        <v>683</v>
      </c>
      <c r="B289" s="573" t="s">
        <v>186</v>
      </c>
      <c r="C289" s="573" t="s">
        <v>14</v>
      </c>
      <c r="D289" s="573" t="s">
        <v>1584</v>
      </c>
      <c r="E289" s="574">
        <v>0</v>
      </c>
      <c r="F289" s="574">
        <v>0</v>
      </c>
      <c r="G289" s="574">
        <v>0</v>
      </c>
      <c r="H289" s="574">
        <v>0</v>
      </c>
      <c r="J289" s="574">
        <v>0</v>
      </c>
      <c r="K289" s="574">
        <v>0</v>
      </c>
      <c r="L289" s="574">
        <v>0</v>
      </c>
    </row>
    <row r="290" spans="1:12" ht="12.75" x14ac:dyDescent="0.2">
      <c r="A290" s="573" t="s">
        <v>695</v>
      </c>
      <c r="B290" s="573" t="s">
        <v>186</v>
      </c>
      <c r="C290" s="573" t="s">
        <v>14</v>
      </c>
      <c r="D290" s="573" t="s">
        <v>1584</v>
      </c>
      <c r="E290" s="574">
        <v>0</v>
      </c>
      <c r="F290" s="574">
        <v>0</v>
      </c>
      <c r="G290" s="574">
        <v>0</v>
      </c>
      <c r="H290" s="574">
        <v>0</v>
      </c>
      <c r="J290" s="574">
        <v>0</v>
      </c>
      <c r="K290" s="574">
        <v>0</v>
      </c>
      <c r="L290" s="574">
        <v>0</v>
      </c>
    </row>
    <row r="291" spans="1:12" ht="12.75" x14ac:dyDescent="0.2">
      <c r="A291" s="573" t="s">
        <v>684</v>
      </c>
      <c r="B291" s="573" t="s">
        <v>186</v>
      </c>
      <c r="C291" s="573" t="s">
        <v>14</v>
      </c>
      <c r="D291" s="573" t="s">
        <v>1584</v>
      </c>
      <c r="E291" s="574">
        <v>0</v>
      </c>
      <c r="F291" s="574">
        <v>0</v>
      </c>
      <c r="G291" s="574">
        <v>0</v>
      </c>
      <c r="H291" s="574">
        <v>0</v>
      </c>
      <c r="J291" s="574">
        <v>0</v>
      </c>
      <c r="K291" s="574">
        <v>0</v>
      </c>
      <c r="L291" s="574">
        <v>0</v>
      </c>
    </row>
    <row r="292" spans="1:12" ht="12.75" x14ac:dyDescent="0.2">
      <c r="A292" s="573" t="s">
        <v>696</v>
      </c>
      <c r="B292" s="573" t="s">
        <v>186</v>
      </c>
      <c r="C292" s="573" t="s">
        <v>14</v>
      </c>
      <c r="D292" s="573" t="s">
        <v>1584</v>
      </c>
      <c r="E292" s="574">
        <v>0</v>
      </c>
      <c r="F292" s="574">
        <v>0</v>
      </c>
      <c r="G292" s="574">
        <v>0</v>
      </c>
      <c r="H292" s="574">
        <v>0</v>
      </c>
      <c r="J292" s="574">
        <v>0</v>
      </c>
      <c r="K292" s="574">
        <v>0</v>
      </c>
      <c r="L292" s="574">
        <v>0</v>
      </c>
    </row>
    <row r="293" spans="1:12" ht="12.75" x14ac:dyDescent="0.2">
      <c r="A293" s="573" t="s">
        <v>685</v>
      </c>
      <c r="B293" s="573" t="s">
        <v>186</v>
      </c>
      <c r="C293" s="573" t="s">
        <v>14</v>
      </c>
      <c r="D293" s="573" t="s">
        <v>1584</v>
      </c>
      <c r="E293" s="574">
        <v>0</v>
      </c>
      <c r="F293" s="574">
        <v>0</v>
      </c>
      <c r="G293" s="574">
        <v>0</v>
      </c>
      <c r="H293" s="574">
        <v>0</v>
      </c>
      <c r="J293" s="574">
        <v>0</v>
      </c>
      <c r="K293" s="574">
        <v>0</v>
      </c>
      <c r="L293" s="574">
        <v>0</v>
      </c>
    </row>
    <row r="294" spans="1:12" ht="12.75" x14ac:dyDescent="0.2">
      <c r="A294" s="573" t="s">
        <v>697</v>
      </c>
      <c r="B294" s="573" t="s">
        <v>186</v>
      </c>
      <c r="C294" s="573" t="s">
        <v>14</v>
      </c>
      <c r="D294" s="573" t="s">
        <v>1584</v>
      </c>
      <c r="E294" s="574">
        <v>0</v>
      </c>
      <c r="F294" s="574">
        <v>0</v>
      </c>
      <c r="G294" s="574">
        <v>0</v>
      </c>
      <c r="H294" s="574">
        <v>0</v>
      </c>
      <c r="J294" s="574">
        <v>0</v>
      </c>
      <c r="K294" s="574">
        <v>0</v>
      </c>
      <c r="L294" s="574">
        <v>0</v>
      </c>
    </row>
    <row r="295" spans="1:12" ht="12.75" x14ac:dyDescent="0.2">
      <c r="A295" s="573" t="s">
        <v>699</v>
      </c>
      <c r="B295" s="573" t="s">
        <v>186</v>
      </c>
      <c r="C295" s="573" t="s">
        <v>14</v>
      </c>
      <c r="D295" s="573" t="s">
        <v>1584</v>
      </c>
      <c r="E295" s="574">
        <v>0</v>
      </c>
      <c r="F295" s="574">
        <v>0</v>
      </c>
      <c r="G295" s="574">
        <v>0</v>
      </c>
      <c r="H295" s="574">
        <v>0</v>
      </c>
      <c r="J295" s="574">
        <v>0</v>
      </c>
      <c r="K295" s="574">
        <v>0</v>
      </c>
      <c r="L295" s="574">
        <v>0</v>
      </c>
    </row>
    <row r="296" spans="1:12" ht="12.75" x14ac:dyDescent="0.2">
      <c r="A296" s="573" t="s">
        <v>700</v>
      </c>
      <c r="B296" s="573" t="s">
        <v>186</v>
      </c>
      <c r="C296" s="573" t="s">
        <v>14</v>
      </c>
      <c r="D296" s="573" t="s">
        <v>1584</v>
      </c>
      <c r="E296" s="574">
        <v>0</v>
      </c>
      <c r="F296" s="574">
        <v>0</v>
      </c>
      <c r="G296" s="574">
        <v>0</v>
      </c>
      <c r="H296" s="574">
        <v>0</v>
      </c>
      <c r="J296" s="574">
        <v>0</v>
      </c>
      <c r="K296" s="574">
        <v>0</v>
      </c>
      <c r="L296" s="574">
        <v>0</v>
      </c>
    </row>
    <row r="297" spans="1:12" ht="12.75" x14ac:dyDescent="0.2">
      <c r="A297" s="573" t="s">
        <v>701</v>
      </c>
      <c r="B297" s="573" t="s">
        <v>186</v>
      </c>
      <c r="C297" s="573" t="s">
        <v>14</v>
      </c>
      <c r="D297" s="573" t="s">
        <v>1584</v>
      </c>
      <c r="E297" s="574">
        <v>0</v>
      </c>
      <c r="F297" s="574">
        <v>0</v>
      </c>
      <c r="G297" s="574">
        <v>0</v>
      </c>
      <c r="H297" s="574">
        <v>0</v>
      </c>
      <c r="J297" s="574">
        <v>0</v>
      </c>
      <c r="K297" s="574">
        <v>0</v>
      </c>
      <c r="L297" s="574">
        <v>0</v>
      </c>
    </row>
    <row r="298" spans="1:12" ht="12.75" x14ac:dyDescent="0.2">
      <c r="A298" s="573" t="s">
        <v>702</v>
      </c>
      <c r="B298" s="573" t="s">
        <v>186</v>
      </c>
      <c r="C298" s="573" t="s">
        <v>14</v>
      </c>
      <c r="D298" s="573" t="s">
        <v>1584</v>
      </c>
      <c r="E298" s="574">
        <v>0.01</v>
      </c>
      <c r="F298" s="574">
        <v>0.01</v>
      </c>
      <c r="G298" s="574">
        <v>0.01</v>
      </c>
      <c r="H298" s="574">
        <v>0.01</v>
      </c>
      <c r="J298" s="574">
        <v>0.16</v>
      </c>
      <c r="K298" s="574">
        <v>0.42</v>
      </c>
      <c r="L298" s="574">
        <v>0.42</v>
      </c>
    </row>
    <row r="299" spans="1:12" ht="12.75" x14ac:dyDescent="0.2">
      <c r="A299" s="573" t="s">
        <v>703</v>
      </c>
      <c r="B299" s="573" t="s">
        <v>186</v>
      </c>
      <c r="C299" s="573" t="s">
        <v>14</v>
      </c>
      <c r="D299" s="573" t="s">
        <v>1584</v>
      </c>
      <c r="E299" s="574">
        <v>0</v>
      </c>
      <c r="F299" s="574">
        <v>0</v>
      </c>
      <c r="G299" s="574">
        <v>0</v>
      </c>
      <c r="H299" s="574">
        <v>0</v>
      </c>
      <c r="J299" s="574">
        <v>0</v>
      </c>
      <c r="K299" s="574">
        <v>0</v>
      </c>
      <c r="L299" s="574">
        <v>0</v>
      </c>
    </row>
    <row r="300" spans="1:12" ht="12.75" x14ac:dyDescent="0.2">
      <c r="A300" s="573" t="s">
        <v>704</v>
      </c>
      <c r="B300" s="573" t="s">
        <v>186</v>
      </c>
      <c r="C300" s="573" t="s">
        <v>14</v>
      </c>
      <c r="D300" s="573" t="s">
        <v>1584</v>
      </c>
      <c r="E300" s="574">
        <v>0</v>
      </c>
      <c r="F300" s="574">
        <v>0</v>
      </c>
      <c r="G300" s="574">
        <v>0</v>
      </c>
      <c r="H300" s="574">
        <v>0</v>
      </c>
      <c r="J300" s="574">
        <v>0</v>
      </c>
      <c r="K300" s="574">
        <v>0</v>
      </c>
      <c r="L300" s="574">
        <v>0</v>
      </c>
    </row>
    <row r="301" spans="1:12" ht="12.75" x14ac:dyDescent="0.2">
      <c r="A301" s="573" t="s">
        <v>674</v>
      </c>
      <c r="B301" s="573" t="s">
        <v>186</v>
      </c>
      <c r="C301" s="573" t="s">
        <v>14</v>
      </c>
      <c r="D301" s="573" t="s">
        <v>1584</v>
      </c>
      <c r="E301" s="574">
        <v>0</v>
      </c>
      <c r="F301" s="574">
        <v>0</v>
      </c>
      <c r="G301" s="574">
        <v>0</v>
      </c>
      <c r="H301" s="574">
        <v>0</v>
      </c>
      <c r="J301" s="574">
        <v>0</v>
      </c>
      <c r="K301" s="574">
        <v>0</v>
      </c>
      <c r="L301" s="574">
        <v>0</v>
      </c>
    </row>
    <row r="302" spans="1:12" ht="12.75" x14ac:dyDescent="0.2">
      <c r="A302" s="573" t="s">
        <v>686</v>
      </c>
      <c r="B302" s="573" t="s">
        <v>186</v>
      </c>
      <c r="C302" s="573" t="s">
        <v>14</v>
      </c>
      <c r="D302" s="573" t="s">
        <v>1584</v>
      </c>
      <c r="E302" s="574">
        <v>0</v>
      </c>
      <c r="F302" s="574">
        <v>0</v>
      </c>
      <c r="G302" s="574">
        <v>0</v>
      </c>
      <c r="H302" s="574">
        <v>0</v>
      </c>
      <c r="J302" s="574">
        <v>0</v>
      </c>
      <c r="K302" s="574">
        <v>0</v>
      </c>
      <c r="L302" s="574">
        <v>0</v>
      </c>
    </row>
    <row r="303" spans="1:12" ht="12.75" x14ac:dyDescent="0.2">
      <c r="A303" s="573" t="s">
        <v>981</v>
      </c>
      <c r="B303" s="573" t="s">
        <v>186</v>
      </c>
      <c r="C303" s="573" t="s">
        <v>14</v>
      </c>
      <c r="D303" s="573" t="s">
        <v>1584</v>
      </c>
      <c r="E303" s="574">
        <v>0</v>
      </c>
      <c r="F303" s="574">
        <v>0</v>
      </c>
      <c r="G303" s="574">
        <v>0</v>
      </c>
      <c r="H303" s="574">
        <v>0</v>
      </c>
      <c r="J303" s="574">
        <v>0</v>
      </c>
      <c r="K303" s="574">
        <v>0</v>
      </c>
      <c r="L303" s="574">
        <v>0</v>
      </c>
    </row>
    <row r="304" spans="1:12" ht="12.75" x14ac:dyDescent="0.2">
      <c r="A304" s="573" t="s">
        <v>982</v>
      </c>
      <c r="B304" s="573" t="s">
        <v>186</v>
      </c>
      <c r="C304" s="573" t="s">
        <v>14</v>
      </c>
      <c r="D304" s="573" t="s">
        <v>1584</v>
      </c>
      <c r="E304" s="574">
        <v>0</v>
      </c>
      <c r="F304" s="574">
        <v>0</v>
      </c>
      <c r="G304" s="574">
        <v>0</v>
      </c>
      <c r="H304" s="574">
        <v>0</v>
      </c>
      <c r="J304" s="574">
        <v>0</v>
      </c>
      <c r="K304" s="574">
        <v>0</v>
      </c>
      <c r="L304" s="574">
        <v>0</v>
      </c>
    </row>
    <row r="305" spans="1:12" ht="12.75" x14ac:dyDescent="0.2">
      <c r="A305" s="573" t="s">
        <v>983</v>
      </c>
      <c r="B305" s="573" t="s">
        <v>186</v>
      </c>
      <c r="C305" s="573" t="s">
        <v>14</v>
      </c>
      <c r="D305" s="573" t="s">
        <v>1584</v>
      </c>
      <c r="E305" s="574">
        <v>0</v>
      </c>
      <c r="F305" s="574">
        <v>0</v>
      </c>
      <c r="G305" s="574">
        <v>0</v>
      </c>
      <c r="H305" s="574">
        <v>0</v>
      </c>
      <c r="J305" s="574">
        <v>0</v>
      </c>
      <c r="K305" s="574">
        <v>0</v>
      </c>
      <c r="L305" s="574">
        <v>0</v>
      </c>
    </row>
    <row r="306" spans="1:12" ht="12.75" x14ac:dyDescent="0.2">
      <c r="A306" s="573" t="s">
        <v>984</v>
      </c>
      <c r="B306" s="573" t="s">
        <v>186</v>
      </c>
      <c r="C306" s="573" t="s">
        <v>14</v>
      </c>
      <c r="D306" s="573" t="s">
        <v>1584</v>
      </c>
      <c r="E306" s="574">
        <v>0</v>
      </c>
      <c r="F306" s="574">
        <v>0</v>
      </c>
      <c r="G306" s="574">
        <v>0</v>
      </c>
      <c r="H306" s="574">
        <v>0</v>
      </c>
      <c r="J306" s="574">
        <v>0</v>
      </c>
      <c r="K306" s="574">
        <v>0</v>
      </c>
      <c r="L306" s="574">
        <v>0</v>
      </c>
    </row>
    <row r="307" spans="1:12" ht="12.75" x14ac:dyDescent="0.2">
      <c r="A307" s="573" t="s">
        <v>698</v>
      </c>
      <c r="B307" s="573" t="s">
        <v>186</v>
      </c>
      <c r="C307" s="573" t="s">
        <v>14</v>
      </c>
      <c r="D307" s="573" t="s">
        <v>1584</v>
      </c>
      <c r="E307" s="574">
        <v>0</v>
      </c>
      <c r="F307" s="574">
        <v>0</v>
      </c>
      <c r="G307" s="574">
        <v>0</v>
      </c>
      <c r="H307" s="574">
        <v>0</v>
      </c>
      <c r="J307" s="574">
        <v>0</v>
      </c>
      <c r="K307" s="574">
        <v>0</v>
      </c>
      <c r="L307" s="574">
        <v>0</v>
      </c>
    </row>
    <row r="308" spans="1:12" ht="12.75" x14ac:dyDescent="0.2">
      <c r="A308" s="573" t="s">
        <v>1585</v>
      </c>
      <c r="B308" s="573" t="s">
        <v>186</v>
      </c>
      <c r="C308" s="573" t="s">
        <v>8</v>
      </c>
      <c r="D308" s="573" t="s">
        <v>1586</v>
      </c>
      <c r="E308" s="574">
        <v>0</v>
      </c>
      <c r="F308" s="574">
        <v>0</v>
      </c>
      <c r="G308" s="574">
        <v>0</v>
      </c>
      <c r="H308" s="574">
        <v>0</v>
      </c>
      <c r="J308" s="574">
        <v>0</v>
      </c>
      <c r="K308" s="574">
        <v>0</v>
      </c>
      <c r="L308" s="574">
        <v>0</v>
      </c>
    </row>
    <row r="309" spans="1:12" ht="12.75" x14ac:dyDescent="0.2">
      <c r="A309" s="573" t="s">
        <v>1587</v>
      </c>
      <c r="B309" s="573" t="s">
        <v>186</v>
      </c>
      <c r="C309" s="573" t="s">
        <v>8</v>
      </c>
      <c r="D309" s="573" t="s">
        <v>1586</v>
      </c>
      <c r="E309" s="574">
        <v>0</v>
      </c>
      <c r="F309" s="574">
        <v>0</v>
      </c>
      <c r="G309" s="574">
        <v>0</v>
      </c>
      <c r="H309" s="574">
        <v>0</v>
      </c>
      <c r="J309" s="574">
        <v>0</v>
      </c>
      <c r="K309" s="574">
        <v>0</v>
      </c>
      <c r="L309" s="574">
        <v>0</v>
      </c>
    </row>
    <row r="310" spans="1:12" ht="12.75" x14ac:dyDescent="0.2">
      <c r="A310" s="573" t="s">
        <v>1588</v>
      </c>
      <c r="B310" s="573" t="s">
        <v>186</v>
      </c>
      <c r="C310" s="573" t="s">
        <v>8</v>
      </c>
      <c r="D310" s="573" t="s">
        <v>1586</v>
      </c>
      <c r="E310" s="574">
        <v>0</v>
      </c>
      <c r="F310" s="574">
        <v>0</v>
      </c>
      <c r="G310" s="574">
        <v>0</v>
      </c>
      <c r="H310" s="574">
        <v>0</v>
      </c>
      <c r="J310" s="574">
        <v>0</v>
      </c>
      <c r="K310" s="574">
        <v>0</v>
      </c>
      <c r="L310" s="574">
        <v>0</v>
      </c>
    </row>
    <row r="311" spans="1:12" ht="12.75" x14ac:dyDescent="0.2">
      <c r="A311" s="573" t="s">
        <v>1589</v>
      </c>
      <c r="B311" s="573" t="s">
        <v>186</v>
      </c>
      <c r="C311" s="573" t="s">
        <v>8</v>
      </c>
      <c r="D311" s="573" t="s">
        <v>1586</v>
      </c>
      <c r="E311" s="574">
        <v>0</v>
      </c>
      <c r="F311" s="574">
        <v>0</v>
      </c>
      <c r="G311" s="574">
        <v>0</v>
      </c>
      <c r="H311" s="574">
        <v>0</v>
      </c>
      <c r="J311" s="574">
        <v>0</v>
      </c>
      <c r="K311" s="574">
        <v>0</v>
      </c>
      <c r="L311" s="574">
        <v>0</v>
      </c>
    </row>
    <row r="312" spans="1:12" ht="12.75" x14ac:dyDescent="0.2">
      <c r="A312" s="573" t="s">
        <v>612</v>
      </c>
      <c r="B312" s="573" t="s">
        <v>186</v>
      </c>
      <c r="C312" s="573" t="s">
        <v>8</v>
      </c>
      <c r="D312" s="573" t="s">
        <v>1590</v>
      </c>
      <c r="E312" s="574">
        <v>0</v>
      </c>
      <c r="F312" s="574">
        <v>0</v>
      </c>
      <c r="G312" s="574">
        <v>0</v>
      </c>
      <c r="H312" s="574">
        <v>0</v>
      </c>
      <c r="J312" s="574">
        <v>0</v>
      </c>
      <c r="K312" s="574">
        <v>0</v>
      </c>
      <c r="L312" s="574">
        <v>0</v>
      </c>
    </row>
    <row r="313" spans="1:12" ht="12.75" x14ac:dyDescent="0.2">
      <c r="A313" s="573" t="s">
        <v>615</v>
      </c>
      <c r="B313" s="573" t="s">
        <v>186</v>
      </c>
      <c r="C313" s="573" t="s">
        <v>8</v>
      </c>
      <c r="D313" s="573" t="s">
        <v>1590</v>
      </c>
      <c r="E313" s="574">
        <v>0.01</v>
      </c>
      <c r="F313" s="574">
        <v>0.01</v>
      </c>
      <c r="G313" s="574">
        <v>0.01</v>
      </c>
      <c r="H313" s="574">
        <v>0.01</v>
      </c>
      <c r="J313" s="574">
        <v>0.2</v>
      </c>
      <c r="K313" s="574">
        <v>0.38</v>
      </c>
      <c r="L313" s="574">
        <v>0.42</v>
      </c>
    </row>
    <row r="314" spans="1:12" ht="12.75" x14ac:dyDescent="0.2">
      <c r="A314" s="573" t="s">
        <v>1692</v>
      </c>
      <c r="B314" s="573" t="s">
        <v>186</v>
      </c>
      <c r="C314" s="573" t="s">
        <v>36</v>
      </c>
      <c r="D314" s="573" t="s">
        <v>1591</v>
      </c>
      <c r="E314" s="574">
        <v>0</v>
      </c>
      <c r="F314" s="574">
        <v>0</v>
      </c>
      <c r="G314" s="574">
        <v>0</v>
      </c>
      <c r="H314" s="574">
        <v>0</v>
      </c>
      <c r="J314" s="574">
        <v>0</v>
      </c>
      <c r="K314" s="574">
        <v>0</v>
      </c>
      <c r="L314" s="574">
        <v>0</v>
      </c>
    </row>
    <row r="315" spans="1:12" ht="12.75" x14ac:dyDescent="0.2">
      <c r="A315" s="573" t="s">
        <v>664</v>
      </c>
      <c r="B315" s="573" t="s">
        <v>186</v>
      </c>
      <c r="C315" s="573" t="s">
        <v>36</v>
      </c>
      <c r="D315" s="573" t="s">
        <v>1591</v>
      </c>
      <c r="E315" s="574">
        <v>0</v>
      </c>
      <c r="F315" s="574">
        <v>0</v>
      </c>
      <c r="G315" s="574">
        <v>0</v>
      </c>
      <c r="H315" s="574">
        <v>0</v>
      </c>
      <c r="J315" s="574">
        <v>0</v>
      </c>
      <c r="K315" s="574">
        <v>0</v>
      </c>
      <c r="L315" s="574">
        <v>0</v>
      </c>
    </row>
    <row r="316" spans="1:12" ht="12.75" x14ac:dyDescent="0.2">
      <c r="A316" s="573" t="s">
        <v>1468</v>
      </c>
      <c r="B316" s="573" t="s">
        <v>186</v>
      </c>
      <c r="C316" s="573" t="s">
        <v>36</v>
      </c>
      <c r="D316" s="573" t="s">
        <v>1591</v>
      </c>
      <c r="E316" s="574">
        <v>0</v>
      </c>
      <c r="F316" s="574">
        <v>0</v>
      </c>
      <c r="G316" s="574">
        <v>0</v>
      </c>
      <c r="H316" s="574">
        <v>0</v>
      </c>
      <c r="J316" s="574">
        <v>0</v>
      </c>
      <c r="K316" s="574">
        <v>0</v>
      </c>
      <c r="L316" s="574">
        <v>0</v>
      </c>
    </row>
    <row r="317" spans="1:12" ht="12.75" x14ac:dyDescent="0.2">
      <c r="A317" s="573" t="s">
        <v>661</v>
      </c>
      <c r="B317" s="573" t="s">
        <v>186</v>
      </c>
      <c r="C317" s="573" t="s">
        <v>36</v>
      </c>
      <c r="D317" s="573" t="s">
        <v>1591</v>
      </c>
      <c r="E317" s="574">
        <v>0</v>
      </c>
      <c r="F317" s="574">
        <v>0</v>
      </c>
      <c r="G317" s="574">
        <v>0</v>
      </c>
      <c r="H317" s="574">
        <v>0</v>
      </c>
      <c r="J317" s="574">
        <v>0</v>
      </c>
      <c r="K317" s="574">
        <v>0</v>
      </c>
      <c r="L317" s="574">
        <v>0</v>
      </c>
    </row>
    <row r="318" spans="1:12" ht="12.75" x14ac:dyDescent="0.2">
      <c r="A318" s="575" t="s">
        <v>822</v>
      </c>
      <c r="B318" s="575" t="s">
        <v>189</v>
      </c>
      <c r="C318" s="575" t="s">
        <v>8</v>
      </c>
      <c r="D318" s="575" t="s">
        <v>1631</v>
      </c>
      <c r="E318" s="576">
        <v>0</v>
      </c>
      <c r="F318" s="576">
        <v>0</v>
      </c>
      <c r="G318" s="576">
        <v>0</v>
      </c>
      <c r="H318" s="576">
        <v>0</v>
      </c>
      <c r="J318" s="576">
        <v>0</v>
      </c>
      <c r="K318" s="576">
        <v>0</v>
      </c>
      <c r="L318" s="576">
        <v>0</v>
      </c>
    </row>
    <row r="319" spans="1:12" ht="12.75" x14ac:dyDescent="0.2">
      <c r="A319" s="575" t="s">
        <v>985</v>
      </c>
      <c r="B319" s="575" t="s">
        <v>189</v>
      </c>
      <c r="C319" s="575" t="s">
        <v>151</v>
      </c>
      <c r="D319" s="575" t="s">
        <v>1632</v>
      </c>
      <c r="E319" s="576">
        <v>0</v>
      </c>
      <c r="F319" s="576">
        <v>0</v>
      </c>
      <c r="G319" s="576">
        <v>0</v>
      </c>
      <c r="H319" s="576">
        <v>0</v>
      </c>
      <c r="J319" s="576">
        <v>0</v>
      </c>
      <c r="K319" s="576">
        <v>0</v>
      </c>
      <c r="L319" s="576">
        <v>0</v>
      </c>
    </row>
    <row r="320" spans="1:12" ht="12.75" x14ac:dyDescent="0.2">
      <c r="A320" s="575" t="s">
        <v>986</v>
      </c>
      <c r="B320" s="575" t="s">
        <v>189</v>
      </c>
      <c r="C320" s="575" t="s">
        <v>151</v>
      </c>
      <c r="D320" s="575" t="s">
        <v>1632</v>
      </c>
      <c r="E320" s="576">
        <v>0</v>
      </c>
      <c r="F320" s="576">
        <v>0</v>
      </c>
      <c r="G320" s="576">
        <v>0</v>
      </c>
      <c r="H320" s="576">
        <v>0</v>
      </c>
      <c r="J320" s="576">
        <v>0</v>
      </c>
      <c r="K320" s="576">
        <v>0</v>
      </c>
      <c r="L320" s="576">
        <v>0</v>
      </c>
    </row>
    <row r="321" spans="1:12" ht="12.75" x14ac:dyDescent="0.2">
      <c r="A321" s="575" t="s">
        <v>833</v>
      </c>
      <c r="B321" s="575" t="s">
        <v>189</v>
      </c>
      <c r="C321" s="575" t="s">
        <v>36</v>
      </c>
      <c r="D321" s="575" t="s">
        <v>1633</v>
      </c>
      <c r="E321" s="576">
        <v>0</v>
      </c>
      <c r="F321" s="576">
        <v>0</v>
      </c>
      <c r="G321" s="576">
        <v>0</v>
      </c>
      <c r="H321" s="576">
        <v>0</v>
      </c>
      <c r="J321" s="576">
        <v>0</v>
      </c>
      <c r="K321" s="576">
        <v>0</v>
      </c>
      <c r="L321" s="576">
        <v>0</v>
      </c>
    </row>
    <row r="322" spans="1:12" ht="12.75" x14ac:dyDescent="0.2">
      <c r="A322" s="575" t="s">
        <v>848</v>
      </c>
      <c r="B322" s="575" t="s">
        <v>189</v>
      </c>
      <c r="C322" s="575" t="s">
        <v>36</v>
      </c>
      <c r="D322" s="575" t="s">
        <v>1633</v>
      </c>
      <c r="E322" s="576">
        <v>0.02</v>
      </c>
      <c r="F322" s="576">
        <v>0.01</v>
      </c>
      <c r="G322" s="576">
        <v>0.01</v>
      </c>
      <c r="H322" s="576">
        <v>0.01</v>
      </c>
      <c r="J322" s="576">
        <v>0.09</v>
      </c>
      <c r="K322" s="576">
        <v>0.25</v>
      </c>
      <c r="L322" s="576">
        <v>0.66</v>
      </c>
    </row>
    <row r="323" spans="1:12" ht="12.75" x14ac:dyDescent="0.2">
      <c r="A323" s="575" t="s">
        <v>835</v>
      </c>
      <c r="B323" s="575" t="s">
        <v>189</v>
      </c>
      <c r="C323" s="575" t="s">
        <v>36</v>
      </c>
      <c r="D323" s="575" t="s">
        <v>1633</v>
      </c>
      <c r="E323" s="576">
        <v>0</v>
      </c>
      <c r="F323" s="576">
        <v>0</v>
      </c>
      <c r="G323" s="576">
        <v>0</v>
      </c>
      <c r="H323" s="576">
        <v>0</v>
      </c>
      <c r="J323" s="576">
        <v>0</v>
      </c>
      <c r="K323" s="576">
        <v>0</v>
      </c>
      <c r="L323" s="576">
        <v>0</v>
      </c>
    </row>
    <row r="324" spans="1:12" ht="12.75" x14ac:dyDescent="0.2">
      <c r="A324" s="575" t="s">
        <v>849</v>
      </c>
      <c r="B324" s="575" t="s">
        <v>189</v>
      </c>
      <c r="C324" s="575" t="s">
        <v>36</v>
      </c>
      <c r="D324" s="575" t="s">
        <v>1633</v>
      </c>
      <c r="E324" s="576">
        <v>0.01</v>
      </c>
      <c r="F324" s="576">
        <v>0</v>
      </c>
      <c r="G324" s="576">
        <v>0</v>
      </c>
      <c r="H324" s="576">
        <v>0</v>
      </c>
      <c r="J324" s="576">
        <v>0</v>
      </c>
      <c r="K324" s="576">
        <v>0</v>
      </c>
      <c r="L324" s="576">
        <v>0</v>
      </c>
    </row>
    <row r="325" spans="1:12" ht="12.75" x14ac:dyDescent="0.2">
      <c r="A325" s="575" t="s">
        <v>838</v>
      </c>
      <c r="B325" s="575" t="s">
        <v>189</v>
      </c>
      <c r="C325" s="575" t="s">
        <v>36</v>
      </c>
      <c r="D325" s="575" t="s">
        <v>1633</v>
      </c>
      <c r="E325" s="576">
        <v>0.01</v>
      </c>
      <c r="F325" s="576">
        <v>0.01</v>
      </c>
      <c r="G325" s="576">
        <v>0.01</v>
      </c>
      <c r="H325" s="576">
        <v>0.01</v>
      </c>
      <c r="J325" s="576">
        <v>0.1</v>
      </c>
      <c r="K325" s="576">
        <v>0.33</v>
      </c>
      <c r="L325" s="576">
        <v>0.56999999999999995</v>
      </c>
    </row>
    <row r="326" spans="1:12" ht="12.75" x14ac:dyDescent="0.2">
      <c r="A326" s="575" t="s">
        <v>851</v>
      </c>
      <c r="B326" s="575" t="s">
        <v>189</v>
      </c>
      <c r="C326" s="575" t="s">
        <v>36</v>
      </c>
      <c r="D326" s="575" t="s">
        <v>1633</v>
      </c>
      <c r="E326" s="576">
        <v>0.02</v>
      </c>
      <c r="F326" s="576">
        <v>0.02</v>
      </c>
      <c r="G326" s="576">
        <v>0.02</v>
      </c>
      <c r="H326" s="576">
        <v>0.01</v>
      </c>
      <c r="J326" s="576">
        <v>0.09</v>
      </c>
      <c r="K326" s="576">
        <v>0.25</v>
      </c>
      <c r="L326" s="576">
        <v>0.65</v>
      </c>
    </row>
    <row r="327" spans="1:12" ht="12.75" x14ac:dyDescent="0.2">
      <c r="A327" s="575" t="s">
        <v>824</v>
      </c>
      <c r="B327" s="575" t="s">
        <v>189</v>
      </c>
      <c r="C327" s="575" t="s">
        <v>36</v>
      </c>
      <c r="D327" s="575" t="s">
        <v>1633</v>
      </c>
      <c r="E327" s="576">
        <v>0</v>
      </c>
      <c r="F327" s="576">
        <v>0</v>
      </c>
      <c r="G327" s="576">
        <v>0</v>
      </c>
      <c r="H327" s="576">
        <v>0</v>
      </c>
      <c r="J327" s="576">
        <v>0</v>
      </c>
      <c r="K327" s="576">
        <v>0</v>
      </c>
      <c r="L327" s="576">
        <v>0</v>
      </c>
    </row>
    <row r="328" spans="1:12" ht="12.75" x14ac:dyDescent="0.2">
      <c r="A328" s="575" t="s">
        <v>841</v>
      </c>
      <c r="B328" s="575" t="s">
        <v>189</v>
      </c>
      <c r="C328" s="575" t="s">
        <v>36</v>
      </c>
      <c r="D328" s="575" t="s">
        <v>1633</v>
      </c>
      <c r="E328" s="576">
        <v>0</v>
      </c>
      <c r="F328" s="576">
        <v>0</v>
      </c>
      <c r="G328" s="576">
        <v>0</v>
      </c>
      <c r="H328" s="576">
        <v>0</v>
      </c>
      <c r="J328" s="576">
        <v>0</v>
      </c>
      <c r="K328" s="576">
        <v>0</v>
      </c>
      <c r="L328" s="576">
        <v>0</v>
      </c>
    </row>
    <row r="329" spans="1:12" ht="12.75" x14ac:dyDescent="0.2">
      <c r="A329" s="575" t="s">
        <v>827</v>
      </c>
      <c r="B329" s="575" t="s">
        <v>189</v>
      </c>
      <c r="C329" s="575" t="s">
        <v>36</v>
      </c>
      <c r="D329" s="575" t="s">
        <v>1633</v>
      </c>
      <c r="E329" s="576">
        <v>0</v>
      </c>
      <c r="F329" s="576">
        <v>0</v>
      </c>
      <c r="G329" s="576">
        <v>0</v>
      </c>
      <c r="H329" s="576">
        <v>0</v>
      </c>
      <c r="J329" s="576">
        <v>0</v>
      </c>
      <c r="K329" s="576">
        <v>0</v>
      </c>
      <c r="L329" s="576">
        <v>0</v>
      </c>
    </row>
    <row r="330" spans="1:12" ht="12.75" x14ac:dyDescent="0.2">
      <c r="A330" s="575" t="s">
        <v>843</v>
      </c>
      <c r="B330" s="575" t="s">
        <v>189</v>
      </c>
      <c r="C330" s="575" t="s">
        <v>36</v>
      </c>
      <c r="D330" s="575" t="s">
        <v>1633</v>
      </c>
      <c r="E330" s="576">
        <v>0</v>
      </c>
      <c r="F330" s="576">
        <v>0</v>
      </c>
      <c r="G330" s="576">
        <v>0</v>
      </c>
      <c r="H330" s="576">
        <v>0</v>
      </c>
      <c r="J330" s="576">
        <v>0</v>
      </c>
      <c r="K330" s="576">
        <v>0</v>
      </c>
      <c r="L330" s="576">
        <v>0</v>
      </c>
    </row>
    <row r="331" spans="1:12" ht="12.75" x14ac:dyDescent="0.2">
      <c r="A331" s="575" t="s">
        <v>829</v>
      </c>
      <c r="B331" s="575" t="s">
        <v>189</v>
      </c>
      <c r="C331" s="575" t="s">
        <v>36</v>
      </c>
      <c r="D331" s="575" t="s">
        <v>1633</v>
      </c>
      <c r="E331" s="576">
        <v>0</v>
      </c>
      <c r="F331" s="576">
        <v>0</v>
      </c>
      <c r="G331" s="576">
        <v>0</v>
      </c>
      <c r="H331" s="576">
        <v>0</v>
      </c>
      <c r="J331" s="576">
        <v>0</v>
      </c>
      <c r="K331" s="576">
        <v>0</v>
      </c>
      <c r="L331" s="576">
        <v>0</v>
      </c>
    </row>
    <row r="332" spans="1:12" ht="12.75" x14ac:dyDescent="0.2">
      <c r="A332" s="575" t="s">
        <v>844</v>
      </c>
      <c r="B332" s="575" t="s">
        <v>189</v>
      </c>
      <c r="C332" s="575" t="s">
        <v>36</v>
      </c>
      <c r="D332" s="575" t="s">
        <v>1633</v>
      </c>
      <c r="E332" s="576">
        <v>0</v>
      </c>
      <c r="F332" s="576">
        <v>0</v>
      </c>
      <c r="G332" s="576">
        <v>0</v>
      </c>
      <c r="H332" s="576">
        <v>0</v>
      </c>
      <c r="J332" s="576">
        <v>0</v>
      </c>
      <c r="K332" s="576">
        <v>0</v>
      </c>
      <c r="L332" s="576">
        <v>0</v>
      </c>
    </row>
    <row r="333" spans="1:12" ht="12.75" x14ac:dyDescent="0.2">
      <c r="A333" s="575" t="s">
        <v>831</v>
      </c>
      <c r="B333" s="575" t="s">
        <v>189</v>
      </c>
      <c r="C333" s="575" t="s">
        <v>36</v>
      </c>
      <c r="D333" s="575" t="s">
        <v>1633</v>
      </c>
      <c r="E333" s="576">
        <v>0</v>
      </c>
      <c r="F333" s="576">
        <v>0</v>
      </c>
      <c r="G333" s="576">
        <v>0</v>
      </c>
      <c r="H333" s="576">
        <v>0</v>
      </c>
      <c r="J333" s="576">
        <v>0</v>
      </c>
      <c r="K333" s="576">
        <v>0</v>
      </c>
      <c r="L333" s="576">
        <v>0</v>
      </c>
    </row>
    <row r="334" spans="1:12" ht="12.75" x14ac:dyDescent="0.2">
      <c r="A334" s="575" t="s">
        <v>846</v>
      </c>
      <c r="B334" s="575" t="s">
        <v>189</v>
      </c>
      <c r="C334" s="575" t="s">
        <v>36</v>
      </c>
      <c r="D334" s="575" t="s">
        <v>1633</v>
      </c>
      <c r="E334" s="576">
        <v>0.01</v>
      </c>
      <c r="F334" s="576">
        <v>0.01</v>
      </c>
      <c r="G334" s="576">
        <v>0</v>
      </c>
      <c r="H334" s="576">
        <v>0</v>
      </c>
      <c r="J334" s="576">
        <v>0</v>
      </c>
      <c r="K334" s="576">
        <v>0</v>
      </c>
      <c r="L334" s="576">
        <v>0</v>
      </c>
    </row>
    <row r="335" spans="1:12" ht="12.75" x14ac:dyDescent="0.2">
      <c r="A335" s="575" t="s">
        <v>832</v>
      </c>
      <c r="B335" s="575" t="s">
        <v>189</v>
      </c>
      <c r="C335" s="575" t="s">
        <v>36</v>
      </c>
      <c r="D335" s="575" t="s">
        <v>1633</v>
      </c>
      <c r="E335" s="576">
        <v>0</v>
      </c>
      <c r="F335" s="576">
        <v>0</v>
      </c>
      <c r="G335" s="576">
        <v>0</v>
      </c>
      <c r="H335" s="576">
        <v>0</v>
      </c>
      <c r="J335" s="576">
        <v>0</v>
      </c>
      <c r="K335" s="576">
        <v>0</v>
      </c>
      <c r="L335" s="576">
        <v>0</v>
      </c>
    </row>
    <row r="336" spans="1:12" ht="12.75" x14ac:dyDescent="0.2">
      <c r="A336" s="575" t="s">
        <v>847</v>
      </c>
      <c r="B336" s="575" t="s">
        <v>189</v>
      </c>
      <c r="C336" s="575" t="s">
        <v>36</v>
      </c>
      <c r="D336" s="575" t="s">
        <v>1633</v>
      </c>
      <c r="E336" s="576">
        <v>0.01</v>
      </c>
      <c r="F336" s="576">
        <v>0.01</v>
      </c>
      <c r="G336" s="576">
        <v>0</v>
      </c>
      <c r="H336" s="576">
        <v>0</v>
      </c>
      <c r="J336" s="576">
        <v>0</v>
      </c>
      <c r="K336" s="576">
        <v>0</v>
      </c>
      <c r="L336" s="576">
        <v>0</v>
      </c>
    </row>
    <row r="337" spans="1:12" ht="12.75" x14ac:dyDescent="0.2">
      <c r="A337" s="575" t="s">
        <v>839</v>
      </c>
      <c r="B337" s="575" t="s">
        <v>189</v>
      </c>
      <c r="C337" s="575" t="s">
        <v>36</v>
      </c>
      <c r="D337" s="575" t="s">
        <v>1633</v>
      </c>
      <c r="E337" s="576">
        <v>0.01</v>
      </c>
      <c r="F337" s="576">
        <v>0.01</v>
      </c>
      <c r="G337" s="576">
        <v>0.02</v>
      </c>
      <c r="H337" s="576">
        <v>0.02</v>
      </c>
      <c r="J337" s="576">
        <v>0.15</v>
      </c>
      <c r="K337" s="576">
        <v>0.28000000000000003</v>
      </c>
      <c r="L337" s="576">
        <v>0.56999999999999995</v>
      </c>
    </row>
    <row r="338" spans="1:12" ht="12.75" x14ac:dyDescent="0.2">
      <c r="A338" s="575" t="s">
        <v>852</v>
      </c>
      <c r="B338" s="575" t="s">
        <v>189</v>
      </c>
      <c r="C338" s="575" t="s">
        <v>36</v>
      </c>
      <c r="D338" s="575" t="s">
        <v>1633</v>
      </c>
      <c r="E338" s="576">
        <v>0.05</v>
      </c>
      <c r="F338" s="576">
        <v>0.06</v>
      </c>
      <c r="G338" s="576">
        <v>7.0000000000000007E-2</v>
      </c>
      <c r="H338" s="576">
        <v>0.08</v>
      </c>
      <c r="J338" s="576">
        <v>0.13</v>
      </c>
      <c r="K338" s="576">
        <v>0.21</v>
      </c>
      <c r="L338" s="576">
        <v>0.67</v>
      </c>
    </row>
    <row r="339" spans="1:12" ht="12.75" x14ac:dyDescent="0.2">
      <c r="A339" s="575" t="s">
        <v>987</v>
      </c>
      <c r="B339" s="575" t="s">
        <v>189</v>
      </c>
      <c r="C339" s="575" t="s">
        <v>710</v>
      </c>
      <c r="D339" s="575" t="s">
        <v>1634</v>
      </c>
      <c r="E339" s="576">
        <v>0</v>
      </c>
      <c r="F339" s="576">
        <v>0</v>
      </c>
      <c r="G339" s="576">
        <v>0</v>
      </c>
      <c r="H339" s="576">
        <v>0</v>
      </c>
      <c r="J339" s="576">
        <v>0</v>
      </c>
      <c r="K339" s="576">
        <v>0</v>
      </c>
      <c r="L339" s="576">
        <v>0</v>
      </c>
    </row>
    <row r="340" spans="1:12" ht="12.75" x14ac:dyDescent="0.2">
      <c r="A340" s="575" t="s">
        <v>988</v>
      </c>
      <c r="B340" s="575" t="s">
        <v>189</v>
      </c>
      <c r="C340" s="575" t="s">
        <v>710</v>
      </c>
      <c r="D340" s="575" t="s">
        <v>1634</v>
      </c>
      <c r="E340" s="576">
        <v>0</v>
      </c>
      <c r="F340" s="576">
        <v>0</v>
      </c>
      <c r="G340" s="576">
        <v>0</v>
      </c>
      <c r="H340" s="576">
        <v>0</v>
      </c>
      <c r="J340" s="576">
        <v>0</v>
      </c>
      <c r="K340" s="576">
        <v>0</v>
      </c>
      <c r="L340" s="576">
        <v>0</v>
      </c>
    </row>
    <row r="341" spans="1:12" ht="12.75" x14ac:dyDescent="0.2">
      <c r="A341" s="575" t="s">
        <v>1635</v>
      </c>
      <c r="B341" s="575" t="s">
        <v>189</v>
      </c>
      <c r="C341" s="575" t="s">
        <v>896</v>
      </c>
      <c r="D341" s="575" t="s">
        <v>1636</v>
      </c>
      <c r="E341" s="576">
        <v>0</v>
      </c>
      <c r="F341" s="576">
        <v>0</v>
      </c>
      <c r="G341" s="576">
        <v>0</v>
      </c>
      <c r="H341" s="576">
        <v>0</v>
      </c>
      <c r="J341" s="576">
        <v>0</v>
      </c>
      <c r="K341" s="576">
        <v>0</v>
      </c>
      <c r="L341" s="576">
        <v>0</v>
      </c>
    </row>
    <row r="342" spans="1:12" ht="12.75" x14ac:dyDescent="0.2">
      <c r="A342" s="575" t="s">
        <v>864</v>
      </c>
      <c r="B342" s="575" t="s">
        <v>189</v>
      </c>
      <c r="C342" s="575" t="s">
        <v>14</v>
      </c>
      <c r="D342" s="575" t="s">
        <v>1637</v>
      </c>
      <c r="E342" s="576">
        <v>0</v>
      </c>
      <c r="F342" s="576">
        <v>0</v>
      </c>
      <c r="G342" s="576">
        <v>0</v>
      </c>
      <c r="H342" s="576">
        <v>0</v>
      </c>
      <c r="J342" s="576">
        <v>0</v>
      </c>
      <c r="K342" s="576">
        <v>0</v>
      </c>
      <c r="L342" s="576">
        <v>0</v>
      </c>
    </row>
    <row r="343" spans="1:12" ht="12.75" x14ac:dyDescent="0.2">
      <c r="A343" s="575" t="s">
        <v>989</v>
      </c>
      <c r="B343" s="575" t="s">
        <v>189</v>
      </c>
      <c r="C343" s="575" t="s">
        <v>8</v>
      </c>
      <c r="D343" s="575" t="s">
        <v>1662</v>
      </c>
      <c r="E343" s="576">
        <v>0</v>
      </c>
      <c r="F343" s="576">
        <v>0</v>
      </c>
      <c r="G343" s="576">
        <v>0</v>
      </c>
      <c r="H343" s="576">
        <v>0</v>
      </c>
      <c r="J343" s="576">
        <v>0</v>
      </c>
      <c r="K343" s="576">
        <v>0</v>
      </c>
      <c r="L343" s="576">
        <v>0</v>
      </c>
    </row>
    <row r="344" spans="1:12" ht="12.75" x14ac:dyDescent="0.2">
      <c r="A344" s="575" t="s">
        <v>993</v>
      </c>
      <c r="B344" s="575" t="s">
        <v>189</v>
      </c>
      <c r="C344" s="575" t="s">
        <v>151</v>
      </c>
      <c r="D344" s="575" t="s">
        <v>1663</v>
      </c>
      <c r="E344" s="576">
        <v>0</v>
      </c>
      <c r="F344" s="576">
        <v>0</v>
      </c>
      <c r="G344" s="576">
        <v>0</v>
      </c>
      <c r="H344" s="576">
        <v>0</v>
      </c>
      <c r="J344" s="576">
        <v>0</v>
      </c>
      <c r="K344" s="576">
        <v>0</v>
      </c>
      <c r="L344" s="576">
        <v>0</v>
      </c>
    </row>
    <row r="345" spans="1:12" ht="12.75" x14ac:dyDescent="0.2">
      <c r="A345" s="575" t="s">
        <v>859</v>
      </c>
      <c r="B345" s="575" t="s">
        <v>189</v>
      </c>
      <c r="C345" s="575" t="s">
        <v>36</v>
      </c>
      <c r="D345" s="575" t="s">
        <v>1664</v>
      </c>
      <c r="E345" s="576">
        <v>0.02</v>
      </c>
      <c r="F345" s="576">
        <v>0.01</v>
      </c>
      <c r="G345" s="576">
        <v>0.01</v>
      </c>
      <c r="H345" s="576">
        <v>0.01</v>
      </c>
      <c r="J345" s="576">
        <v>0.03</v>
      </c>
      <c r="K345" s="576">
        <v>0.32</v>
      </c>
      <c r="L345" s="576">
        <v>0.65</v>
      </c>
    </row>
    <row r="346" spans="1:12" ht="12.75" x14ac:dyDescent="0.2">
      <c r="A346" s="575" t="s">
        <v>860</v>
      </c>
      <c r="B346" s="575" t="s">
        <v>189</v>
      </c>
      <c r="C346" s="575" t="s">
        <v>36</v>
      </c>
      <c r="D346" s="575" t="s">
        <v>1664</v>
      </c>
      <c r="E346" s="576">
        <v>0</v>
      </c>
      <c r="F346" s="576">
        <v>0</v>
      </c>
      <c r="G346" s="576">
        <v>0</v>
      </c>
      <c r="H346" s="576">
        <v>0</v>
      </c>
      <c r="J346" s="576">
        <v>0</v>
      </c>
      <c r="K346" s="576">
        <v>0</v>
      </c>
      <c r="L346" s="576">
        <v>0</v>
      </c>
    </row>
    <row r="347" spans="1:12" ht="12.75" x14ac:dyDescent="0.2">
      <c r="A347" s="575" t="s">
        <v>862</v>
      </c>
      <c r="B347" s="575" t="s">
        <v>189</v>
      </c>
      <c r="C347" s="575" t="s">
        <v>36</v>
      </c>
      <c r="D347" s="575" t="s">
        <v>1664</v>
      </c>
      <c r="E347" s="576">
        <v>0.03</v>
      </c>
      <c r="F347" s="576">
        <v>0.02</v>
      </c>
      <c r="G347" s="576">
        <v>0.02</v>
      </c>
      <c r="H347" s="576">
        <v>0.02</v>
      </c>
      <c r="J347" s="576">
        <v>0.03</v>
      </c>
      <c r="K347" s="576">
        <v>0.32</v>
      </c>
      <c r="L347" s="576">
        <v>0.65</v>
      </c>
    </row>
    <row r="348" spans="1:12" ht="12.75" x14ac:dyDescent="0.2">
      <c r="A348" s="575" t="s">
        <v>853</v>
      </c>
      <c r="B348" s="575" t="s">
        <v>189</v>
      </c>
      <c r="C348" s="575" t="s">
        <v>36</v>
      </c>
      <c r="D348" s="575" t="s">
        <v>1664</v>
      </c>
      <c r="E348" s="576">
        <v>0</v>
      </c>
      <c r="F348" s="576">
        <v>0</v>
      </c>
      <c r="G348" s="576">
        <v>0</v>
      </c>
      <c r="H348" s="576">
        <v>0</v>
      </c>
      <c r="J348" s="576">
        <v>0</v>
      </c>
      <c r="K348" s="576">
        <v>0</v>
      </c>
      <c r="L348" s="576">
        <v>0</v>
      </c>
    </row>
    <row r="349" spans="1:12" ht="12.75" x14ac:dyDescent="0.2">
      <c r="A349" s="575" t="s">
        <v>855</v>
      </c>
      <c r="B349" s="575" t="s">
        <v>189</v>
      </c>
      <c r="C349" s="575" t="s">
        <v>36</v>
      </c>
      <c r="D349" s="575" t="s">
        <v>1664</v>
      </c>
      <c r="E349" s="576">
        <v>0</v>
      </c>
      <c r="F349" s="576">
        <v>0</v>
      </c>
      <c r="G349" s="576">
        <v>0</v>
      </c>
      <c r="H349" s="576">
        <v>0</v>
      </c>
      <c r="J349" s="576">
        <v>0</v>
      </c>
      <c r="K349" s="576">
        <v>0</v>
      </c>
      <c r="L349" s="576">
        <v>0</v>
      </c>
    </row>
    <row r="350" spans="1:12" ht="12.75" x14ac:dyDescent="0.2">
      <c r="A350" s="575" t="s">
        <v>856</v>
      </c>
      <c r="B350" s="575" t="s">
        <v>189</v>
      </c>
      <c r="C350" s="575" t="s">
        <v>36</v>
      </c>
      <c r="D350" s="575" t="s">
        <v>1664</v>
      </c>
      <c r="E350" s="576">
        <v>0</v>
      </c>
      <c r="F350" s="576">
        <v>0</v>
      </c>
      <c r="G350" s="576">
        <v>0</v>
      </c>
      <c r="H350" s="576">
        <v>0</v>
      </c>
      <c r="J350" s="576">
        <v>0</v>
      </c>
      <c r="K350" s="576">
        <v>0</v>
      </c>
      <c r="L350" s="576">
        <v>0</v>
      </c>
    </row>
    <row r="351" spans="1:12" ht="12.75" x14ac:dyDescent="0.2">
      <c r="A351" s="575" t="s">
        <v>857</v>
      </c>
      <c r="B351" s="575" t="s">
        <v>189</v>
      </c>
      <c r="C351" s="575" t="s">
        <v>36</v>
      </c>
      <c r="D351" s="575" t="s">
        <v>1664</v>
      </c>
      <c r="E351" s="576">
        <v>0.01</v>
      </c>
      <c r="F351" s="576">
        <v>0.01</v>
      </c>
      <c r="G351" s="576">
        <v>0</v>
      </c>
      <c r="H351" s="576">
        <v>0</v>
      </c>
      <c r="J351" s="576">
        <v>0</v>
      </c>
      <c r="K351" s="576">
        <v>0</v>
      </c>
      <c r="L351" s="576">
        <v>0</v>
      </c>
    </row>
    <row r="352" spans="1:12" ht="12.75" x14ac:dyDescent="0.2">
      <c r="A352" s="575" t="s">
        <v>858</v>
      </c>
      <c r="B352" s="575" t="s">
        <v>189</v>
      </c>
      <c r="C352" s="575" t="s">
        <v>36</v>
      </c>
      <c r="D352" s="575" t="s">
        <v>1664</v>
      </c>
      <c r="E352" s="576">
        <v>0.01</v>
      </c>
      <c r="F352" s="576">
        <v>0</v>
      </c>
      <c r="G352" s="576">
        <v>0</v>
      </c>
      <c r="H352" s="576">
        <v>0</v>
      </c>
      <c r="J352" s="576">
        <v>0</v>
      </c>
      <c r="K352" s="576">
        <v>0</v>
      </c>
      <c r="L352" s="576">
        <v>0</v>
      </c>
    </row>
    <row r="353" spans="1:12" ht="12.75" x14ac:dyDescent="0.2">
      <c r="A353" s="575" t="s">
        <v>863</v>
      </c>
      <c r="B353" s="575" t="s">
        <v>189</v>
      </c>
      <c r="C353" s="575" t="s">
        <v>36</v>
      </c>
      <c r="D353" s="575" t="s">
        <v>1664</v>
      </c>
      <c r="E353" s="576">
        <v>0.05</v>
      </c>
      <c r="F353" s="576">
        <v>0.06</v>
      </c>
      <c r="G353" s="576">
        <v>7.0000000000000007E-2</v>
      </c>
      <c r="H353" s="576">
        <v>7.0000000000000007E-2</v>
      </c>
      <c r="J353" s="576">
        <v>0.05</v>
      </c>
      <c r="K353" s="576">
        <v>0.26</v>
      </c>
      <c r="L353" s="576">
        <v>0.69</v>
      </c>
    </row>
    <row r="354" spans="1:12" ht="12.75" x14ac:dyDescent="0.2">
      <c r="A354" s="575" t="s">
        <v>992</v>
      </c>
      <c r="B354" s="575" t="s">
        <v>189</v>
      </c>
      <c r="C354" s="575" t="s">
        <v>710</v>
      </c>
      <c r="D354" s="575" t="s">
        <v>1665</v>
      </c>
      <c r="E354" s="576">
        <v>0</v>
      </c>
      <c r="F354" s="576">
        <v>0</v>
      </c>
      <c r="G354" s="576">
        <v>0</v>
      </c>
      <c r="H354" s="576">
        <v>0</v>
      </c>
      <c r="J354" s="576">
        <v>0</v>
      </c>
      <c r="K354" s="576">
        <v>0</v>
      </c>
      <c r="L354" s="576">
        <v>0</v>
      </c>
    </row>
    <row r="355" spans="1:12" ht="12.75" x14ac:dyDescent="0.2">
      <c r="A355" s="575" t="s">
        <v>1691</v>
      </c>
      <c r="B355" s="575" t="s">
        <v>189</v>
      </c>
      <c r="C355" s="575" t="s">
        <v>896</v>
      </c>
      <c r="D355" s="575" t="s">
        <v>1690</v>
      </c>
      <c r="E355" s="576">
        <v>0</v>
      </c>
      <c r="F355" s="576">
        <v>0</v>
      </c>
      <c r="G355" s="576">
        <v>0</v>
      </c>
      <c r="H355" s="576">
        <v>0</v>
      </c>
      <c r="J355" s="576">
        <v>0</v>
      </c>
      <c r="K355" s="576">
        <v>0</v>
      </c>
      <c r="L355" s="576">
        <v>0</v>
      </c>
    </row>
    <row r="356" spans="1:12" ht="12.75" x14ac:dyDescent="0.2">
      <c r="A356" s="578" t="s">
        <v>865</v>
      </c>
      <c r="B356" s="578" t="s">
        <v>190</v>
      </c>
      <c r="C356" s="578" t="s">
        <v>8</v>
      </c>
      <c r="D356" s="578" t="s">
        <v>1638</v>
      </c>
      <c r="E356" s="577">
        <v>0</v>
      </c>
      <c r="F356" s="577">
        <v>0</v>
      </c>
      <c r="G356" s="577">
        <v>0</v>
      </c>
      <c r="H356" s="577">
        <v>0</v>
      </c>
      <c r="J356" s="577">
        <v>0</v>
      </c>
      <c r="K356" s="577">
        <v>0</v>
      </c>
      <c r="L356" s="577">
        <v>0</v>
      </c>
    </row>
    <row r="357" spans="1:12" ht="12.75" x14ac:dyDescent="0.2">
      <c r="A357" s="578" t="s">
        <v>990</v>
      </c>
      <c r="B357" s="578" t="s">
        <v>190</v>
      </c>
      <c r="C357" s="578" t="s">
        <v>151</v>
      </c>
      <c r="D357" s="578" t="s">
        <v>1639</v>
      </c>
      <c r="E357" s="577">
        <v>0</v>
      </c>
      <c r="F357" s="577">
        <v>0.01</v>
      </c>
      <c r="G357" s="577">
        <v>0.01</v>
      </c>
      <c r="H357" s="577">
        <v>0.01</v>
      </c>
      <c r="J357" s="577">
        <v>0.06</v>
      </c>
      <c r="K357" s="577">
        <v>0.18</v>
      </c>
      <c r="L357" s="577">
        <v>0.77</v>
      </c>
    </row>
    <row r="358" spans="1:12" ht="12.75" x14ac:dyDescent="0.2">
      <c r="A358" s="578" t="s">
        <v>991</v>
      </c>
      <c r="B358" s="578" t="s">
        <v>190</v>
      </c>
      <c r="C358" s="578" t="s">
        <v>151</v>
      </c>
      <c r="D358" s="578" t="s">
        <v>1639</v>
      </c>
      <c r="E358" s="577">
        <v>0</v>
      </c>
      <c r="F358" s="577">
        <v>0</v>
      </c>
      <c r="G358" s="577">
        <v>0</v>
      </c>
      <c r="H358" s="577">
        <v>0</v>
      </c>
      <c r="J358" s="577">
        <v>0</v>
      </c>
      <c r="K358" s="577">
        <v>0</v>
      </c>
      <c r="L358" s="577">
        <v>0</v>
      </c>
    </row>
    <row r="359" spans="1:12" ht="12.75" x14ac:dyDescent="0.2">
      <c r="A359" s="578" t="s">
        <v>866</v>
      </c>
      <c r="B359" s="578" t="s">
        <v>190</v>
      </c>
      <c r="C359" s="578" t="s">
        <v>36</v>
      </c>
      <c r="D359" s="578" t="s">
        <v>1640</v>
      </c>
      <c r="E359" s="577">
        <v>0.05</v>
      </c>
      <c r="F359" s="577">
        <v>0.03</v>
      </c>
      <c r="G359" s="577">
        <v>0.02</v>
      </c>
      <c r="H359" s="577">
        <v>0.01</v>
      </c>
      <c r="J359" s="577">
        <v>0.04</v>
      </c>
      <c r="K359" s="577">
        <v>0.21</v>
      </c>
      <c r="L359" s="577">
        <v>0.75</v>
      </c>
    </row>
    <row r="360" spans="1:12" ht="12.75" x14ac:dyDescent="0.2">
      <c r="A360" s="578" t="s">
        <v>875</v>
      </c>
      <c r="B360" s="578" t="s">
        <v>190</v>
      </c>
      <c r="C360" s="578" t="s">
        <v>36</v>
      </c>
      <c r="D360" s="578" t="s">
        <v>1640</v>
      </c>
      <c r="E360" s="577">
        <v>0.01</v>
      </c>
      <c r="F360" s="577">
        <v>0.01</v>
      </c>
      <c r="G360" s="577">
        <v>0.01</v>
      </c>
      <c r="H360" s="577">
        <v>0</v>
      </c>
      <c r="J360" s="577">
        <v>0</v>
      </c>
      <c r="K360" s="577">
        <v>0</v>
      </c>
      <c r="L360" s="577">
        <v>0</v>
      </c>
    </row>
    <row r="361" spans="1:12" ht="12.75" x14ac:dyDescent="0.2">
      <c r="A361" s="578" t="s">
        <v>867</v>
      </c>
      <c r="B361" s="578" t="s">
        <v>190</v>
      </c>
      <c r="C361" s="578" t="s">
        <v>36</v>
      </c>
      <c r="D361" s="578" t="s">
        <v>1640</v>
      </c>
      <c r="E361" s="577">
        <v>0.01</v>
      </c>
      <c r="F361" s="577">
        <v>0.01</v>
      </c>
      <c r="G361" s="577">
        <v>0.01</v>
      </c>
      <c r="H361" s="577">
        <v>0</v>
      </c>
      <c r="J361" s="577">
        <v>0</v>
      </c>
      <c r="K361" s="577">
        <v>0</v>
      </c>
      <c r="L361" s="577">
        <v>0</v>
      </c>
    </row>
    <row r="362" spans="1:12" ht="12.75" x14ac:dyDescent="0.2">
      <c r="A362" s="578" t="s">
        <v>876</v>
      </c>
      <c r="B362" s="578" t="s">
        <v>190</v>
      </c>
      <c r="C362" s="578" t="s">
        <v>36</v>
      </c>
      <c r="D362" s="578" t="s">
        <v>1640</v>
      </c>
      <c r="E362" s="577">
        <v>0</v>
      </c>
      <c r="F362" s="577">
        <v>0</v>
      </c>
      <c r="G362" s="577">
        <v>0</v>
      </c>
      <c r="H362" s="577">
        <v>0</v>
      </c>
      <c r="J362" s="577">
        <v>0</v>
      </c>
      <c r="K362" s="577">
        <v>0</v>
      </c>
      <c r="L362" s="577">
        <v>0</v>
      </c>
    </row>
    <row r="363" spans="1:12" ht="12.75" x14ac:dyDescent="0.2">
      <c r="A363" s="578" t="s">
        <v>868</v>
      </c>
      <c r="B363" s="578" t="s">
        <v>190</v>
      </c>
      <c r="C363" s="578" t="s">
        <v>36</v>
      </c>
      <c r="D363" s="578" t="s">
        <v>1640</v>
      </c>
      <c r="E363" s="577">
        <v>0.1</v>
      </c>
      <c r="F363" s="577">
        <v>0.08</v>
      </c>
      <c r="G363" s="577">
        <v>0.05</v>
      </c>
      <c r="H363" s="577">
        <v>0.04</v>
      </c>
      <c r="J363" s="577">
        <v>0.04</v>
      </c>
      <c r="K363" s="577">
        <v>0.21</v>
      </c>
      <c r="L363" s="577">
        <v>0.75</v>
      </c>
    </row>
    <row r="364" spans="1:12" ht="12.75" x14ac:dyDescent="0.2">
      <c r="A364" s="578" t="s">
        <v>877</v>
      </c>
      <c r="B364" s="578" t="s">
        <v>190</v>
      </c>
      <c r="C364" s="578" t="s">
        <v>36</v>
      </c>
      <c r="D364" s="578" t="s">
        <v>1640</v>
      </c>
      <c r="E364" s="577">
        <v>0.03</v>
      </c>
      <c r="F364" s="577">
        <v>0.03</v>
      </c>
      <c r="G364" s="577">
        <v>0.02</v>
      </c>
      <c r="H364" s="577">
        <v>0.01</v>
      </c>
      <c r="J364" s="577">
        <v>0.04</v>
      </c>
      <c r="K364" s="577">
        <v>0.21</v>
      </c>
      <c r="L364" s="577">
        <v>0.75</v>
      </c>
    </row>
    <row r="365" spans="1:12" ht="12.75" x14ac:dyDescent="0.2">
      <c r="A365" s="578" t="s">
        <v>870</v>
      </c>
      <c r="B365" s="578" t="s">
        <v>190</v>
      </c>
      <c r="C365" s="578" t="s">
        <v>36</v>
      </c>
      <c r="D365" s="578" t="s">
        <v>1640</v>
      </c>
      <c r="E365" s="577">
        <v>0</v>
      </c>
      <c r="F365" s="577">
        <v>0</v>
      </c>
      <c r="G365" s="577">
        <v>0</v>
      </c>
      <c r="H365" s="577">
        <v>0</v>
      </c>
      <c r="J365" s="577">
        <v>0</v>
      </c>
      <c r="K365" s="577">
        <v>0</v>
      </c>
      <c r="L365" s="577">
        <v>0</v>
      </c>
    </row>
    <row r="366" spans="1:12" ht="12.75" x14ac:dyDescent="0.2">
      <c r="A366" s="578" t="s">
        <v>871</v>
      </c>
      <c r="B366" s="578" t="s">
        <v>190</v>
      </c>
      <c r="C366" s="578" t="s">
        <v>36</v>
      </c>
      <c r="D366" s="578" t="s">
        <v>1640</v>
      </c>
      <c r="E366" s="577">
        <v>0</v>
      </c>
      <c r="F366" s="577">
        <v>0</v>
      </c>
      <c r="G366" s="577">
        <v>0</v>
      </c>
      <c r="H366" s="577">
        <v>0</v>
      </c>
      <c r="J366" s="577">
        <v>0</v>
      </c>
      <c r="K366" s="577">
        <v>0</v>
      </c>
      <c r="L366" s="577">
        <v>0</v>
      </c>
    </row>
    <row r="367" spans="1:12" ht="12.75" x14ac:dyDescent="0.2">
      <c r="A367" s="578" t="s">
        <v>872</v>
      </c>
      <c r="B367" s="578" t="s">
        <v>190</v>
      </c>
      <c r="C367" s="578" t="s">
        <v>36</v>
      </c>
      <c r="D367" s="578" t="s">
        <v>1640</v>
      </c>
      <c r="E367" s="577">
        <v>0</v>
      </c>
      <c r="F367" s="577">
        <v>0</v>
      </c>
      <c r="G367" s="577">
        <v>0</v>
      </c>
      <c r="H367" s="577">
        <v>0</v>
      </c>
      <c r="J367" s="577">
        <v>0</v>
      </c>
      <c r="K367" s="577">
        <v>0</v>
      </c>
      <c r="L367" s="577">
        <v>0</v>
      </c>
    </row>
    <row r="368" spans="1:12" ht="12.75" x14ac:dyDescent="0.2">
      <c r="A368" s="578" t="s">
        <v>873</v>
      </c>
      <c r="B368" s="578" t="s">
        <v>190</v>
      </c>
      <c r="C368" s="578" t="s">
        <v>36</v>
      </c>
      <c r="D368" s="578" t="s">
        <v>1640</v>
      </c>
      <c r="E368" s="577">
        <v>0.02</v>
      </c>
      <c r="F368" s="577">
        <v>0.01</v>
      </c>
      <c r="G368" s="577">
        <v>0.01</v>
      </c>
      <c r="H368" s="577">
        <v>0.01</v>
      </c>
      <c r="J368" s="577">
        <v>0.04</v>
      </c>
      <c r="K368" s="577">
        <v>0.21</v>
      </c>
      <c r="L368" s="577">
        <v>0.75</v>
      </c>
    </row>
    <row r="369" spans="1:12" ht="12.75" x14ac:dyDescent="0.2">
      <c r="A369" s="578" t="s">
        <v>874</v>
      </c>
      <c r="B369" s="578" t="s">
        <v>190</v>
      </c>
      <c r="C369" s="578" t="s">
        <v>36</v>
      </c>
      <c r="D369" s="578" t="s">
        <v>1640</v>
      </c>
      <c r="E369" s="577">
        <v>0.01</v>
      </c>
      <c r="F369" s="577">
        <v>0.01</v>
      </c>
      <c r="G369" s="577">
        <v>0</v>
      </c>
      <c r="H369" s="577">
        <v>0</v>
      </c>
      <c r="J369" s="577">
        <v>0</v>
      </c>
      <c r="K369" s="577">
        <v>0</v>
      </c>
      <c r="L369" s="577">
        <v>0</v>
      </c>
    </row>
    <row r="370" spans="1:12" ht="12.75" x14ac:dyDescent="0.2">
      <c r="A370" s="578" t="s">
        <v>869</v>
      </c>
      <c r="B370" s="578" t="s">
        <v>190</v>
      </c>
      <c r="C370" s="578" t="s">
        <v>36</v>
      </c>
      <c r="D370" s="578" t="s">
        <v>1640</v>
      </c>
      <c r="E370" s="577">
        <v>0.31</v>
      </c>
      <c r="F370" s="577">
        <v>0.36</v>
      </c>
      <c r="G370" s="577">
        <v>0.4</v>
      </c>
      <c r="H370" s="577">
        <v>0.42</v>
      </c>
      <c r="J370" s="577">
        <v>0.06</v>
      </c>
      <c r="K370" s="577">
        <v>0.19</v>
      </c>
      <c r="L370" s="577">
        <v>0.75</v>
      </c>
    </row>
    <row r="371" spans="1:12" ht="12.75" x14ac:dyDescent="0.2">
      <c r="A371" s="578" t="s">
        <v>878</v>
      </c>
      <c r="B371" s="578" t="s">
        <v>190</v>
      </c>
      <c r="C371" s="578" t="s">
        <v>36</v>
      </c>
      <c r="D371" s="578" t="s">
        <v>1640</v>
      </c>
      <c r="E371" s="577">
        <v>0.11</v>
      </c>
      <c r="F371" s="577">
        <v>0.13</v>
      </c>
      <c r="G371" s="577">
        <v>0.15</v>
      </c>
      <c r="H371" s="577">
        <v>0.16</v>
      </c>
      <c r="J371" s="577">
        <v>0.06</v>
      </c>
      <c r="K371" s="577">
        <v>0.19</v>
      </c>
      <c r="L371" s="577">
        <v>0.75</v>
      </c>
    </row>
    <row r="372" spans="1:12" ht="12.75" x14ac:dyDescent="0.2">
      <c r="A372" s="578" t="s">
        <v>994</v>
      </c>
      <c r="B372" s="578" t="s">
        <v>190</v>
      </c>
      <c r="C372" s="578" t="s">
        <v>710</v>
      </c>
      <c r="D372" s="578" t="s">
        <v>1641</v>
      </c>
      <c r="E372" s="577">
        <v>0</v>
      </c>
      <c r="F372" s="577">
        <v>0</v>
      </c>
      <c r="G372" s="577">
        <v>0</v>
      </c>
      <c r="H372" s="577">
        <v>0</v>
      </c>
      <c r="J372" s="577">
        <v>0</v>
      </c>
      <c r="K372" s="577">
        <v>0</v>
      </c>
      <c r="L372" s="577">
        <v>0</v>
      </c>
    </row>
    <row r="373" spans="1:12" ht="12.75" x14ac:dyDescent="0.2">
      <c r="A373" s="578" t="s">
        <v>1642</v>
      </c>
      <c r="B373" s="578" t="s">
        <v>190</v>
      </c>
      <c r="C373" s="578" t="s">
        <v>710</v>
      </c>
      <c r="D373" s="578" t="s">
        <v>1641</v>
      </c>
      <c r="E373" s="577">
        <v>0</v>
      </c>
      <c r="F373" s="577">
        <v>0</v>
      </c>
      <c r="G373" s="577">
        <v>0</v>
      </c>
      <c r="H373" s="577">
        <v>0</v>
      </c>
      <c r="J373" s="577">
        <v>0</v>
      </c>
      <c r="K373" s="577">
        <v>0</v>
      </c>
      <c r="L373" s="577">
        <v>0</v>
      </c>
    </row>
    <row r="374" spans="1:12" ht="12.75" x14ac:dyDescent="0.2">
      <c r="A374" s="578" t="s">
        <v>2124</v>
      </c>
      <c r="B374" s="578" t="s">
        <v>190</v>
      </c>
      <c r="C374" s="578" t="s">
        <v>896</v>
      </c>
      <c r="D374" s="578" t="s">
        <v>2134</v>
      </c>
      <c r="E374" s="577">
        <v>0</v>
      </c>
      <c r="F374" s="577">
        <v>0</v>
      </c>
      <c r="G374" s="577">
        <v>0</v>
      </c>
      <c r="H374" s="577">
        <v>0</v>
      </c>
      <c r="J374" s="577">
        <v>0</v>
      </c>
      <c r="K374" s="577">
        <v>0</v>
      </c>
      <c r="L374" s="577">
        <v>0</v>
      </c>
    </row>
    <row r="375" spans="1:12" ht="12.75" x14ac:dyDescent="0.2">
      <c r="A375" s="578" t="s">
        <v>879</v>
      </c>
      <c r="B375" s="578" t="s">
        <v>190</v>
      </c>
      <c r="C375" s="578" t="s">
        <v>14</v>
      </c>
      <c r="D375" s="578" t="s">
        <v>1643</v>
      </c>
      <c r="E375" s="577">
        <v>0</v>
      </c>
      <c r="F375" s="577">
        <v>0</v>
      </c>
      <c r="G375" s="577">
        <v>0</v>
      </c>
      <c r="H375" s="577">
        <v>0</v>
      </c>
      <c r="J375" s="577">
        <v>0</v>
      </c>
      <c r="K375" s="577">
        <v>0</v>
      </c>
      <c r="L375" s="577">
        <v>0</v>
      </c>
    </row>
    <row r="376" spans="1:12" ht="12.75" x14ac:dyDescent="0.2">
      <c r="A376" s="696" t="s">
        <v>1602</v>
      </c>
      <c r="B376" s="696" t="s">
        <v>1542</v>
      </c>
      <c r="C376" s="696" t="s">
        <v>8</v>
      </c>
      <c r="D376" s="696" t="s">
        <v>1603</v>
      </c>
      <c r="E376" s="695">
        <v>0</v>
      </c>
      <c r="F376" s="695">
        <v>0</v>
      </c>
      <c r="G376" s="695">
        <v>0</v>
      </c>
      <c r="H376" s="695">
        <v>0</v>
      </c>
      <c r="J376" s="695">
        <v>0</v>
      </c>
      <c r="K376" s="695">
        <v>0</v>
      </c>
      <c r="L376" s="695">
        <v>0</v>
      </c>
    </row>
    <row r="377" spans="1:12" ht="12.75" x14ac:dyDescent="0.2">
      <c r="A377" s="696" t="s">
        <v>1604</v>
      </c>
      <c r="B377" s="696" t="s">
        <v>1542</v>
      </c>
      <c r="C377" s="696" t="s">
        <v>151</v>
      </c>
      <c r="D377" s="696" t="s">
        <v>1605</v>
      </c>
      <c r="E377" s="695">
        <v>0</v>
      </c>
      <c r="F377" s="695">
        <v>0</v>
      </c>
      <c r="G377" s="695">
        <v>0</v>
      </c>
      <c r="H377" s="695">
        <v>0</v>
      </c>
      <c r="J377" s="695">
        <v>0</v>
      </c>
      <c r="K377" s="695">
        <v>0</v>
      </c>
      <c r="L377" s="695">
        <v>0</v>
      </c>
    </row>
    <row r="378" spans="1:12" ht="12.75" x14ac:dyDescent="0.2">
      <c r="A378" s="696" t="s">
        <v>1606</v>
      </c>
      <c r="B378" s="696" t="s">
        <v>1542</v>
      </c>
      <c r="C378" s="696" t="s">
        <v>151</v>
      </c>
      <c r="D378" s="696" t="s">
        <v>1605</v>
      </c>
      <c r="E378" s="695">
        <v>0</v>
      </c>
      <c r="F378" s="695">
        <v>0</v>
      </c>
      <c r="G378" s="695">
        <v>0</v>
      </c>
      <c r="H378" s="695">
        <v>0</v>
      </c>
      <c r="J378" s="695">
        <v>0</v>
      </c>
      <c r="K378" s="695">
        <v>0</v>
      </c>
      <c r="L378" s="695">
        <v>0</v>
      </c>
    </row>
    <row r="379" spans="1:12" ht="12.75" x14ac:dyDescent="0.2">
      <c r="A379" s="696" t="s">
        <v>1607</v>
      </c>
      <c r="B379" s="696" t="s">
        <v>1542</v>
      </c>
      <c r="C379" s="696" t="s">
        <v>36</v>
      </c>
      <c r="D379" s="696" t="s">
        <v>1608</v>
      </c>
      <c r="E379" s="695">
        <v>0</v>
      </c>
      <c r="F379" s="695">
        <v>0</v>
      </c>
      <c r="G379" s="695">
        <v>0</v>
      </c>
      <c r="H379" s="695">
        <v>0</v>
      </c>
      <c r="J379" s="695">
        <v>0</v>
      </c>
      <c r="K379" s="695">
        <v>0</v>
      </c>
      <c r="L379" s="695">
        <v>0</v>
      </c>
    </row>
    <row r="380" spans="1:12" ht="12.75" x14ac:dyDescent="0.2">
      <c r="A380" s="696" t="s">
        <v>1609</v>
      </c>
      <c r="B380" s="696" t="s">
        <v>1542</v>
      </c>
      <c r="C380" s="696" t="s">
        <v>36</v>
      </c>
      <c r="D380" s="696" t="s">
        <v>1608</v>
      </c>
      <c r="E380" s="695">
        <v>0</v>
      </c>
      <c r="F380" s="695">
        <v>0</v>
      </c>
      <c r="G380" s="695">
        <v>0</v>
      </c>
      <c r="H380" s="695">
        <v>0</v>
      </c>
      <c r="J380" s="695">
        <v>0</v>
      </c>
      <c r="K380" s="695">
        <v>0</v>
      </c>
      <c r="L380" s="695">
        <v>0</v>
      </c>
    </row>
    <row r="381" spans="1:12" ht="12.75" x14ac:dyDescent="0.2">
      <c r="A381" s="696" t="s">
        <v>1610</v>
      </c>
      <c r="B381" s="696" t="s">
        <v>1542</v>
      </c>
      <c r="C381" s="696" t="s">
        <v>36</v>
      </c>
      <c r="D381" s="696" t="s">
        <v>1608</v>
      </c>
      <c r="E381" s="695">
        <v>0</v>
      </c>
      <c r="F381" s="695">
        <v>0</v>
      </c>
      <c r="G381" s="695">
        <v>0</v>
      </c>
      <c r="H381" s="695">
        <v>0</v>
      </c>
      <c r="J381" s="695">
        <v>0</v>
      </c>
      <c r="K381" s="695">
        <v>0</v>
      </c>
      <c r="L381" s="695">
        <v>0</v>
      </c>
    </row>
    <row r="382" spans="1:12" ht="12.75" x14ac:dyDescent="0.2">
      <c r="A382" s="696" t="s">
        <v>1611</v>
      </c>
      <c r="B382" s="696" t="s">
        <v>1542</v>
      </c>
      <c r="C382" s="696" t="s">
        <v>36</v>
      </c>
      <c r="D382" s="696" t="s">
        <v>1608</v>
      </c>
      <c r="E382" s="695">
        <v>0</v>
      </c>
      <c r="F382" s="695">
        <v>0</v>
      </c>
      <c r="G382" s="695">
        <v>0</v>
      </c>
      <c r="H382" s="695">
        <v>0</v>
      </c>
      <c r="J382" s="695">
        <v>0</v>
      </c>
      <c r="K382" s="695">
        <v>0</v>
      </c>
      <c r="L382" s="695">
        <v>0</v>
      </c>
    </row>
    <row r="383" spans="1:12" ht="12.75" x14ac:dyDescent="0.2">
      <c r="A383" s="696" t="s">
        <v>1612</v>
      </c>
      <c r="B383" s="696" t="s">
        <v>1542</v>
      </c>
      <c r="C383" s="696" t="s">
        <v>36</v>
      </c>
      <c r="D383" s="696" t="s">
        <v>1608</v>
      </c>
      <c r="E383" s="695">
        <v>0</v>
      </c>
      <c r="F383" s="695">
        <v>0</v>
      </c>
      <c r="G383" s="695">
        <v>0</v>
      </c>
      <c r="H383" s="695">
        <v>0</v>
      </c>
      <c r="J383" s="695">
        <v>0</v>
      </c>
      <c r="K383" s="695">
        <v>0</v>
      </c>
      <c r="L383" s="695">
        <v>0</v>
      </c>
    </row>
    <row r="384" spans="1:12" ht="12.75" x14ac:dyDescent="0.2">
      <c r="A384" s="696" t="s">
        <v>1613</v>
      </c>
      <c r="B384" s="696" t="s">
        <v>1542</v>
      </c>
      <c r="C384" s="696" t="s">
        <v>36</v>
      </c>
      <c r="D384" s="696" t="s">
        <v>1608</v>
      </c>
      <c r="E384" s="695">
        <v>0</v>
      </c>
      <c r="F384" s="695">
        <v>0</v>
      </c>
      <c r="G384" s="695">
        <v>0</v>
      </c>
      <c r="H384" s="695">
        <v>0</v>
      </c>
      <c r="J384" s="695">
        <v>0</v>
      </c>
      <c r="K384" s="695">
        <v>0</v>
      </c>
      <c r="L384" s="695">
        <v>0</v>
      </c>
    </row>
    <row r="385" spans="1:12" ht="12.75" x14ac:dyDescent="0.2">
      <c r="A385" s="696" t="s">
        <v>1614</v>
      </c>
      <c r="B385" s="696" t="s">
        <v>1542</v>
      </c>
      <c r="C385" s="696" t="s">
        <v>36</v>
      </c>
      <c r="D385" s="696" t="s">
        <v>1608</v>
      </c>
      <c r="E385" s="695">
        <v>0</v>
      </c>
      <c r="F385" s="695">
        <v>0</v>
      </c>
      <c r="G385" s="695">
        <v>0</v>
      </c>
      <c r="H385" s="695">
        <v>0</v>
      </c>
      <c r="J385" s="695">
        <v>0</v>
      </c>
      <c r="K385" s="695">
        <v>0</v>
      </c>
      <c r="L385" s="695">
        <v>0</v>
      </c>
    </row>
    <row r="386" spans="1:12" ht="12.75" x14ac:dyDescent="0.2">
      <c r="A386" s="696" t="s">
        <v>1615</v>
      </c>
      <c r="B386" s="696" t="s">
        <v>1542</v>
      </c>
      <c r="C386" s="696" t="s">
        <v>36</v>
      </c>
      <c r="D386" s="696" t="s">
        <v>1608</v>
      </c>
      <c r="E386" s="695">
        <v>0</v>
      </c>
      <c r="F386" s="695">
        <v>0</v>
      </c>
      <c r="G386" s="695">
        <v>0</v>
      </c>
      <c r="H386" s="695">
        <v>0</v>
      </c>
      <c r="J386" s="695">
        <v>0</v>
      </c>
      <c r="K386" s="695">
        <v>0</v>
      </c>
      <c r="L386" s="695">
        <v>0</v>
      </c>
    </row>
    <row r="387" spans="1:12" ht="12.75" x14ac:dyDescent="0.2">
      <c r="A387" s="696" t="s">
        <v>1616</v>
      </c>
      <c r="B387" s="696" t="s">
        <v>1542</v>
      </c>
      <c r="C387" s="696" t="s">
        <v>36</v>
      </c>
      <c r="D387" s="696" t="s">
        <v>1608</v>
      </c>
      <c r="E387" s="695">
        <v>0</v>
      </c>
      <c r="F387" s="695">
        <v>0</v>
      </c>
      <c r="G387" s="695">
        <v>0</v>
      </c>
      <c r="H387" s="695">
        <v>0</v>
      </c>
      <c r="J387" s="695">
        <v>0</v>
      </c>
      <c r="K387" s="695">
        <v>0</v>
      </c>
      <c r="L387" s="695">
        <v>0</v>
      </c>
    </row>
    <row r="388" spans="1:12" ht="12.75" x14ac:dyDescent="0.2">
      <c r="A388" s="696" t="s">
        <v>1617</v>
      </c>
      <c r="B388" s="696" t="s">
        <v>1542</v>
      </c>
      <c r="C388" s="696" t="s">
        <v>36</v>
      </c>
      <c r="D388" s="696" t="s">
        <v>1608</v>
      </c>
      <c r="E388" s="695">
        <v>0</v>
      </c>
      <c r="F388" s="695">
        <v>0</v>
      </c>
      <c r="G388" s="695">
        <v>0</v>
      </c>
      <c r="H388" s="695">
        <v>0</v>
      </c>
      <c r="J388" s="695">
        <v>0</v>
      </c>
      <c r="K388" s="695">
        <v>0</v>
      </c>
      <c r="L388" s="695">
        <v>0</v>
      </c>
    </row>
    <row r="389" spans="1:12" ht="12.75" x14ac:dyDescent="0.2">
      <c r="A389" s="696" t="s">
        <v>1618</v>
      </c>
      <c r="B389" s="696" t="s">
        <v>1542</v>
      </c>
      <c r="C389" s="696" t="s">
        <v>36</v>
      </c>
      <c r="D389" s="696" t="s">
        <v>1608</v>
      </c>
      <c r="E389" s="695">
        <v>0</v>
      </c>
      <c r="F389" s="695">
        <v>0</v>
      </c>
      <c r="G389" s="695">
        <v>0</v>
      </c>
      <c r="H389" s="695">
        <v>0</v>
      </c>
      <c r="J389" s="695">
        <v>0</v>
      </c>
      <c r="K389" s="695">
        <v>0</v>
      </c>
      <c r="L389" s="695">
        <v>0</v>
      </c>
    </row>
    <row r="390" spans="1:12" ht="12.75" x14ac:dyDescent="0.2">
      <c r="A390" s="696" t="s">
        <v>1619</v>
      </c>
      <c r="B390" s="696" t="s">
        <v>1542</v>
      </c>
      <c r="C390" s="696" t="s">
        <v>36</v>
      </c>
      <c r="D390" s="696" t="s">
        <v>1608</v>
      </c>
      <c r="E390" s="695">
        <v>0</v>
      </c>
      <c r="F390" s="695">
        <v>0</v>
      </c>
      <c r="G390" s="695">
        <v>0</v>
      </c>
      <c r="H390" s="695">
        <v>0</v>
      </c>
      <c r="J390" s="695">
        <v>0</v>
      </c>
      <c r="K390" s="695">
        <v>0</v>
      </c>
      <c r="L390" s="695">
        <v>0</v>
      </c>
    </row>
    <row r="391" spans="1:12" ht="12.75" x14ac:dyDescent="0.2">
      <c r="A391" s="696" t="s">
        <v>1620</v>
      </c>
      <c r="B391" s="696" t="s">
        <v>1542</v>
      </c>
      <c r="C391" s="696" t="s">
        <v>36</v>
      </c>
      <c r="D391" s="696" t="s">
        <v>1608</v>
      </c>
      <c r="E391" s="695">
        <v>0</v>
      </c>
      <c r="F391" s="695">
        <v>0</v>
      </c>
      <c r="G391" s="695">
        <v>0</v>
      </c>
      <c r="H391" s="695">
        <v>0</v>
      </c>
      <c r="J391" s="695">
        <v>0</v>
      </c>
      <c r="K391" s="695">
        <v>0</v>
      </c>
      <c r="L391" s="695">
        <v>0</v>
      </c>
    </row>
    <row r="392" spans="1:12" ht="12.75" x14ac:dyDescent="0.2">
      <c r="A392" s="696" t="s">
        <v>1621</v>
      </c>
      <c r="B392" s="696" t="s">
        <v>1542</v>
      </c>
      <c r="C392" s="696" t="s">
        <v>36</v>
      </c>
      <c r="D392" s="696" t="s">
        <v>1608</v>
      </c>
      <c r="E392" s="695">
        <v>0</v>
      </c>
      <c r="F392" s="695">
        <v>0</v>
      </c>
      <c r="G392" s="695">
        <v>0</v>
      </c>
      <c r="H392" s="695">
        <v>0</v>
      </c>
      <c r="J392" s="695">
        <v>0</v>
      </c>
      <c r="K392" s="695">
        <v>0</v>
      </c>
      <c r="L392" s="695">
        <v>0</v>
      </c>
    </row>
    <row r="393" spans="1:12" ht="12.75" x14ac:dyDescent="0.2">
      <c r="A393" s="696" t="s">
        <v>1622</v>
      </c>
      <c r="B393" s="696" t="s">
        <v>1542</v>
      </c>
      <c r="C393" s="696" t="s">
        <v>36</v>
      </c>
      <c r="D393" s="696" t="s">
        <v>1608</v>
      </c>
      <c r="E393" s="695">
        <v>0</v>
      </c>
      <c r="F393" s="695">
        <v>0</v>
      </c>
      <c r="G393" s="695">
        <v>0</v>
      </c>
      <c r="H393" s="695">
        <v>0</v>
      </c>
      <c r="J393" s="695">
        <v>0</v>
      </c>
      <c r="K393" s="695">
        <v>0</v>
      </c>
      <c r="L393" s="695">
        <v>0</v>
      </c>
    </row>
    <row r="394" spans="1:12" ht="12.75" x14ac:dyDescent="0.2">
      <c r="A394" s="696" t="s">
        <v>1623</v>
      </c>
      <c r="B394" s="696" t="s">
        <v>1542</v>
      </c>
      <c r="C394" s="696" t="s">
        <v>36</v>
      </c>
      <c r="D394" s="696" t="s">
        <v>1608</v>
      </c>
      <c r="E394" s="695">
        <v>0</v>
      </c>
      <c r="F394" s="695">
        <v>0</v>
      </c>
      <c r="G394" s="695">
        <v>0</v>
      </c>
      <c r="H394" s="695">
        <v>0</v>
      </c>
      <c r="J394" s="695">
        <v>0</v>
      </c>
      <c r="K394" s="695">
        <v>0</v>
      </c>
      <c r="L394" s="695">
        <v>0</v>
      </c>
    </row>
    <row r="395" spans="1:12" ht="12.75" x14ac:dyDescent="0.2">
      <c r="A395" s="696" t="s">
        <v>1624</v>
      </c>
      <c r="B395" s="696" t="s">
        <v>1542</v>
      </c>
      <c r="C395" s="696" t="s">
        <v>36</v>
      </c>
      <c r="D395" s="696" t="s">
        <v>1608</v>
      </c>
      <c r="E395" s="695">
        <v>0</v>
      </c>
      <c r="F395" s="695">
        <v>0</v>
      </c>
      <c r="G395" s="695">
        <v>0</v>
      </c>
      <c r="H395" s="695">
        <v>0</v>
      </c>
      <c r="J395" s="695">
        <v>0</v>
      </c>
      <c r="K395" s="695">
        <v>0</v>
      </c>
      <c r="L395" s="695">
        <v>0</v>
      </c>
    </row>
    <row r="396" spans="1:12" ht="12.75" x14ac:dyDescent="0.2">
      <c r="A396" s="696" t="s">
        <v>1625</v>
      </c>
      <c r="B396" s="696" t="s">
        <v>1542</v>
      </c>
      <c r="C396" s="696" t="s">
        <v>36</v>
      </c>
      <c r="D396" s="696" t="s">
        <v>1608</v>
      </c>
      <c r="E396" s="695">
        <v>0</v>
      </c>
      <c r="F396" s="695">
        <v>0</v>
      </c>
      <c r="G396" s="695">
        <v>0</v>
      </c>
      <c r="H396" s="695">
        <v>0</v>
      </c>
      <c r="J396" s="695">
        <v>0</v>
      </c>
      <c r="K396" s="695">
        <v>0</v>
      </c>
      <c r="L396" s="695">
        <v>0</v>
      </c>
    </row>
    <row r="397" spans="1:12" ht="12.75" x14ac:dyDescent="0.2">
      <c r="A397" s="696" t="s">
        <v>1626</v>
      </c>
      <c r="B397" s="696" t="s">
        <v>1542</v>
      </c>
      <c r="C397" s="696" t="s">
        <v>710</v>
      </c>
      <c r="D397" s="696" t="s">
        <v>1627</v>
      </c>
      <c r="E397" s="695">
        <v>0</v>
      </c>
      <c r="F397" s="695">
        <v>0</v>
      </c>
      <c r="G397" s="695">
        <v>0</v>
      </c>
      <c r="H397" s="695">
        <v>0</v>
      </c>
      <c r="J397" s="695">
        <v>0</v>
      </c>
      <c r="K397" s="695">
        <v>0</v>
      </c>
      <c r="L397" s="695">
        <v>0</v>
      </c>
    </row>
    <row r="398" spans="1:12" ht="12.75" x14ac:dyDescent="0.2">
      <c r="A398" s="696" t="s">
        <v>1628</v>
      </c>
      <c r="B398" s="696" t="s">
        <v>1542</v>
      </c>
      <c r="C398" s="696" t="s">
        <v>710</v>
      </c>
      <c r="D398" s="696" t="s">
        <v>1627</v>
      </c>
      <c r="E398" s="695">
        <v>0</v>
      </c>
      <c r="F398" s="695">
        <v>0</v>
      </c>
      <c r="G398" s="695">
        <v>0</v>
      </c>
      <c r="H398" s="695">
        <v>0</v>
      </c>
      <c r="J398" s="695">
        <v>0</v>
      </c>
      <c r="K398" s="695">
        <v>0</v>
      </c>
      <c r="L398" s="695">
        <v>0</v>
      </c>
    </row>
    <row r="399" spans="1:12" ht="12.75" x14ac:dyDescent="0.2">
      <c r="A399" s="696" t="s">
        <v>1629</v>
      </c>
      <c r="B399" s="696" t="s">
        <v>1542</v>
      </c>
      <c r="C399" s="696" t="s">
        <v>14</v>
      </c>
      <c r="D399" s="696" t="s">
        <v>1630</v>
      </c>
      <c r="E399" s="695">
        <v>0</v>
      </c>
      <c r="F399" s="695">
        <v>0</v>
      </c>
      <c r="G399" s="695">
        <v>0</v>
      </c>
      <c r="H399" s="695">
        <v>0</v>
      </c>
      <c r="J399" s="695">
        <v>0</v>
      </c>
      <c r="K399" s="695">
        <v>0</v>
      </c>
      <c r="L399" s="695">
        <v>0</v>
      </c>
    </row>
    <row r="400" spans="1:12" ht="12.75" x14ac:dyDescent="0.2">
      <c r="A400" s="696" t="s">
        <v>1644</v>
      </c>
      <c r="B400" s="696" t="s">
        <v>1542</v>
      </c>
      <c r="C400" s="696" t="s">
        <v>8</v>
      </c>
      <c r="D400" s="696" t="s">
        <v>1645</v>
      </c>
      <c r="E400" s="695">
        <v>0</v>
      </c>
      <c r="F400" s="695">
        <v>0</v>
      </c>
      <c r="G400" s="695">
        <v>0</v>
      </c>
      <c r="H400" s="695">
        <v>0</v>
      </c>
      <c r="J400" s="695">
        <v>0</v>
      </c>
      <c r="K400" s="695">
        <v>0</v>
      </c>
      <c r="L400" s="695">
        <v>0</v>
      </c>
    </row>
    <row r="401" spans="1:12" ht="12.75" x14ac:dyDescent="0.2">
      <c r="A401" s="696" t="s">
        <v>1646</v>
      </c>
      <c r="B401" s="696" t="s">
        <v>1542</v>
      </c>
      <c r="C401" s="696" t="s">
        <v>151</v>
      </c>
      <c r="D401" s="696" t="s">
        <v>1647</v>
      </c>
      <c r="E401" s="695">
        <v>0</v>
      </c>
      <c r="F401" s="695">
        <v>0</v>
      </c>
      <c r="G401" s="695">
        <v>0</v>
      </c>
      <c r="H401" s="695">
        <v>0</v>
      </c>
      <c r="J401" s="695">
        <v>0</v>
      </c>
      <c r="K401" s="695">
        <v>0</v>
      </c>
      <c r="L401" s="695">
        <v>0</v>
      </c>
    </row>
    <row r="402" spans="1:12" ht="12.75" x14ac:dyDescent="0.2">
      <c r="A402" s="696" t="s">
        <v>1648</v>
      </c>
      <c r="B402" s="696" t="s">
        <v>1542</v>
      </c>
      <c r="C402" s="696" t="s">
        <v>36</v>
      </c>
      <c r="D402" s="696" t="s">
        <v>1649</v>
      </c>
      <c r="E402" s="695">
        <v>0.01</v>
      </c>
      <c r="F402" s="695">
        <v>0.01</v>
      </c>
      <c r="G402" s="695">
        <v>0.01</v>
      </c>
      <c r="H402" s="695">
        <v>0</v>
      </c>
      <c r="J402" s="695">
        <v>0</v>
      </c>
      <c r="K402" s="695">
        <v>0</v>
      </c>
      <c r="L402" s="695">
        <v>0</v>
      </c>
    </row>
    <row r="403" spans="1:12" ht="12.75" x14ac:dyDescent="0.2">
      <c r="A403" s="696" t="s">
        <v>1650</v>
      </c>
      <c r="B403" s="696" t="s">
        <v>1542</v>
      </c>
      <c r="C403" s="696" t="s">
        <v>36</v>
      </c>
      <c r="D403" s="696" t="s">
        <v>1649</v>
      </c>
      <c r="E403" s="695">
        <v>0</v>
      </c>
      <c r="F403" s="695">
        <v>0</v>
      </c>
      <c r="G403" s="695">
        <v>0</v>
      </c>
      <c r="H403" s="695">
        <v>0</v>
      </c>
      <c r="J403" s="695">
        <v>0</v>
      </c>
      <c r="K403" s="695">
        <v>0</v>
      </c>
      <c r="L403" s="695">
        <v>0</v>
      </c>
    </row>
    <row r="404" spans="1:12" ht="12.75" x14ac:dyDescent="0.2">
      <c r="A404" s="696" t="s">
        <v>1651</v>
      </c>
      <c r="B404" s="696" t="s">
        <v>1542</v>
      </c>
      <c r="C404" s="696" t="s">
        <v>36</v>
      </c>
      <c r="D404" s="696" t="s">
        <v>1649</v>
      </c>
      <c r="E404" s="695">
        <v>0.01</v>
      </c>
      <c r="F404" s="695">
        <v>0.01</v>
      </c>
      <c r="G404" s="695">
        <v>0.01</v>
      </c>
      <c r="H404" s="695">
        <v>0.01</v>
      </c>
      <c r="J404" s="695">
        <v>0.47</v>
      </c>
      <c r="K404" s="695">
        <v>0.14000000000000001</v>
      </c>
      <c r="L404" s="695">
        <v>0.39</v>
      </c>
    </row>
    <row r="405" spans="1:12" ht="12.75" x14ac:dyDescent="0.2">
      <c r="A405" s="696" t="s">
        <v>1652</v>
      </c>
      <c r="B405" s="696" t="s">
        <v>1542</v>
      </c>
      <c r="C405" s="696" t="s">
        <v>36</v>
      </c>
      <c r="D405" s="696" t="s">
        <v>1649</v>
      </c>
      <c r="E405" s="695">
        <v>0</v>
      </c>
      <c r="F405" s="695">
        <v>0</v>
      </c>
      <c r="G405" s="695">
        <v>0</v>
      </c>
      <c r="H405" s="695">
        <v>0</v>
      </c>
      <c r="J405" s="695">
        <v>0</v>
      </c>
      <c r="K405" s="695">
        <v>0</v>
      </c>
      <c r="L405" s="695">
        <v>0</v>
      </c>
    </row>
    <row r="406" spans="1:12" ht="12.75" x14ac:dyDescent="0.2">
      <c r="A406" s="696" t="s">
        <v>1653</v>
      </c>
      <c r="B406" s="696" t="s">
        <v>1542</v>
      </c>
      <c r="C406" s="696" t="s">
        <v>36</v>
      </c>
      <c r="D406" s="696" t="s">
        <v>1649</v>
      </c>
      <c r="E406" s="695">
        <v>0</v>
      </c>
      <c r="F406" s="695">
        <v>0</v>
      </c>
      <c r="G406" s="695">
        <v>0</v>
      </c>
      <c r="H406" s="695">
        <v>0</v>
      </c>
      <c r="J406" s="695">
        <v>0</v>
      </c>
      <c r="K406" s="695">
        <v>0</v>
      </c>
      <c r="L406" s="695">
        <v>0</v>
      </c>
    </row>
    <row r="407" spans="1:12" ht="12.75" x14ac:dyDescent="0.2">
      <c r="A407" s="696" t="s">
        <v>1654</v>
      </c>
      <c r="B407" s="696" t="s">
        <v>1542</v>
      </c>
      <c r="C407" s="696" t="s">
        <v>36</v>
      </c>
      <c r="D407" s="696" t="s">
        <v>1649</v>
      </c>
      <c r="E407" s="695">
        <v>0</v>
      </c>
      <c r="F407" s="695">
        <v>0</v>
      </c>
      <c r="G407" s="695">
        <v>0</v>
      </c>
      <c r="H407" s="695">
        <v>0</v>
      </c>
      <c r="J407" s="695">
        <v>0</v>
      </c>
      <c r="K407" s="695">
        <v>0</v>
      </c>
      <c r="L407" s="695">
        <v>0</v>
      </c>
    </row>
    <row r="408" spans="1:12" ht="12.75" x14ac:dyDescent="0.2">
      <c r="A408" s="696" t="s">
        <v>1655</v>
      </c>
      <c r="B408" s="696" t="s">
        <v>1542</v>
      </c>
      <c r="C408" s="696" t="s">
        <v>36</v>
      </c>
      <c r="D408" s="696" t="s">
        <v>1649</v>
      </c>
      <c r="E408" s="695">
        <v>0</v>
      </c>
      <c r="F408" s="695">
        <v>0</v>
      </c>
      <c r="G408" s="695">
        <v>0</v>
      </c>
      <c r="H408" s="695">
        <v>0</v>
      </c>
      <c r="J408" s="695">
        <v>0</v>
      </c>
      <c r="K408" s="695">
        <v>0</v>
      </c>
      <c r="L408" s="695">
        <v>0</v>
      </c>
    </row>
    <row r="409" spans="1:12" ht="12.75" x14ac:dyDescent="0.2">
      <c r="A409" s="696" t="s">
        <v>1656</v>
      </c>
      <c r="B409" s="696" t="s">
        <v>1542</v>
      </c>
      <c r="C409" s="696" t="s">
        <v>36</v>
      </c>
      <c r="D409" s="696" t="s">
        <v>1649</v>
      </c>
      <c r="E409" s="695">
        <v>0</v>
      </c>
      <c r="F409" s="695">
        <v>0</v>
      </c>
      <c r="G409" s="695">
        <v>0</v>
      </c>
      <c r="H409" s="695">
        <v>0</v>
      </c>
      <c r="J409" s="695">
        <v>0</v>
      </c>
      <c r="K409" s="695">
        <v>0</v>
      </c>
      <c r="L409" s="695">
        <v>0</v>
      </c>
    </row>
    <row r="410" spans="1:12" ht="12.75" x14ac:dyDescent="0.2">
      <c r="A410" s="696" t="s">
        <v>1657</v>
      </c>
      <c r="B410" s="696" t="s">
        <v>1542</v>
      </c>
      <c r="C410" s="696" t="s">
        <v>36</v>
      </c>
      <c r="D410" s="696" t="s">
        <v>1649</v>
      </c>
      <c r="E410" s="695">
        <v>0.03</v>
      </c>
      <c r="F410" s="695">
        <v>0.03</v>
      </c>
      <c r="G410" s="695">
        <v>0.04</v>
      </c>
      <c r="H410" s="695">
        <v>0.04</v>
      </c>
      <c r="J410" s="695">
        <v>0.5</v>
      </c>
      <c r="K410" s="695">
        <v>0.14000000000000001</v>
      </c>
      <c r="L410" s="695">
        <v>0.37</v>
      </c>
    </row>
    <row r="411" spans="1:12" ht="12.75" x14ac:dyDescent="0.2">
      <c r="A411" s="696" t="s">
        <v>1658</v>
      </c>
      <c r="B411" s="696" t="s">
        <v>1542</v>
      </c>
      <c r="C411" s="696" t="s">
        <v>710</v>
      </c>
      <c r="D411" s="696" t="s">
        <v>1659</v>
      </c>
      <c r="E411" s="695">
        <v>0</v>
      </c>
      <c r="F411" s="695">
        <v>0</v>
      </c>
      <c r="G411" s="695">
        <v>0</v>
      </c>
      <c r="H411" s="695">
        <v>0</v>
      </c>
      <c r="J411" s="695">
        <v>0</v>
      </c>
      <c r="K411" s="695">
        <v>0</v>
      </c>
      <c r="L411" s="695">
        <v>0</v>
      </c>
    </row>
    <row r="412" spans="1:12" ht="12.75" x14ac:dyDescent="0.2">
      <c r="A412" s="1437" t="s">
        <v>1660</v>
      </c>
      <c r="B412" s="1437" t="s">
        <v>1542</v>
      </c>
      <c r="C412" s="1437" t="s">
        <v>896</v>
      </c>
      <c r="D412" s="1437" t="s">
        <v>1661</v>
      </c>
      <c r="E412" s="1438">
        <v>0</v>
      </c>
      <c r="F412" s="1438">
        <v>0</v>
      </c>
      <c r="G412" s="1438">
        <v>0</v>
      </c>
      <c r="H412" s="1438">
        <v>0</v>
      </c>
      <c r="J412" s="1438">
        <v>0</v>
      </c>
      <c r="K412" s="1438">
        <v>0</v>
      </c>
      <c r="L412" s="1438">
        <v>0</v>
      </c>
    </row>
    <row r="414" spans="1:12" x14ac:dyDescent="0.2">
      <c r="F414" s="1018"/>
      <c r="G414" s="1018"/>
      <c r="H414" s="1018"/>
    </row>
  </sheetData>
  <mergeCells count="1">
    <mergeCell ref="A1:B1"/>
  </mergeCells>
  <hyperlinks>
    <hyperlink ref="A1" location="Contents!A1" display="To table of contents" xr:uid="{44E79C95-7911-46B7-AFE0-8BE087118355}"/>
  </hyperlinks>
  <pageMargins left="0.7" right="0.7" top="0.75" bottom="0.75" header="0.3" footer="0.3"/>
  <pageSetup paperSize="9" orientation="portrait" horizontalDpi="4294967293" verticalDpi="1200" r:id="rId1"/>
  <customProperties>
    <customPr name="EpmWorksheetKeyString_GU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tabColor theme="4" tint="0.79998168889431442"/>
    <pageSetUpPr fitToPage="1"/>
  </sheetPr>
  <dimension ref="A1:C21"/>
  <sheetViews>
    <sheetView zoomScale="70" zoomScaleNormal="70" workbookViewId="0">
      <selection activeCell="V5" sqref="V5:AD5"/>
    </sheetView>
  </sheetViews>
  <sheetFormatPr defaultRowHeight="12" x14ac:dyDescent="0.2"/>
  <cols>
    <col min="1" max="2" width="22" style="5" customWidth="1"/>
    <col min="3" max="16384" width="9.33203125" style="5"/>
  </cols>
  <sheetData>
    <row r="1" spans="1:3" ht="30" customHeight="1" x14ac:dyDescent="0.2">
      <c r="A1" s="1744" t="s">
        <v>2</v>
      </c>
      <c r="B1" s="1744"/>
    </row>
    <row r="2" spans="1:3" ht="20.25" x14ac:dyDescent="0.3">
      <c r="A2" s="314" t="s">
        <v>1537</v>
      </c>
    </row>
    <row r="3" spans="1:3" ht="12.75" x14ac:dyDescent="0.2">
      <c r="A3" s="366" t="s">
        <v>898</v>
      </c>
      <c r="B3" s="214" t="s">
        <v>897</v>
      </c>
    </row>
    <row r="4" spans="1:3" x14ac:dyDescent="0.2">
      <c r="A4" s="44" t="s">
        <v>899</v>
      </c>
      <c r="B4" s="364">
        <v>100</v>
      </c>
    </row>
    <row r="5" spans="1:3" x14ac:dyDescent="0.2">
      <c r="A5" s="44" t="s">
        <v>900</v>
      </c>
      <c r="B5" s="365">
        <v>100</v>
      </c>
    </row>
    <row r="6" spans="1:3" x14ac:dyDescent="0.2">
      <c r="A6" s="44" t="s">
        <v>901</v>
      </c>
      <c r="B6" s="364">
        <v>15</v>
      </c>
    </row>
    <row r="7" spans="1:3" x14ac:dyDescent="0.2">
      <c r="A7" s="44" t="s">
        <v>902</v>
      </c>
      <c r="B7" s="364">
        <v>15</v>
      </c>
      <c r="C7" s="313"/>
    </row>
    <row r="8" spans="1:3" x14ac:dyDescent="0.2">
      <c r="A8" s="44" t="s">
        <v>903</v>
      </c>
      <c r="B8" s="364">
        <v>20</v>
      </c>
    </row>
    <row r="9" spans="1:3" x14ac:dyDescent="0.2">
      <c r="A9" s="44" t="s">
        <v>904</v>
      </c>
      <c r="B9" s="364">
        <v>20</v>
      </c>
    </row>
    <row r="10" spans="1:3" x14ac:dyDescent="0.2">
      <c r="A10" s="44"/>
      <c r="B10" s="44"/>
    </row>
    <row r="11" spans="1:3" ht="12.75" x14ac:dyDescent="0.2">
      <c r="A11" s="1238" t="s">
        <v>2083</v>
      </c>
      <c r="B11" s="691"/>
    </row>
    <row r="12" spans="1:3" ht="12.75" x14ac:dyDescent="0.2">
      <c r="A12" s="1143" t="s">
        <v>263</v>
      </c>
      <c r="B12" s="691"/>
    </row>
    <row r="13" spans="1:3" ht="12.75" x14ac:dyDescent="0.2">
      <c r="A13" s="1238" t="s">
        <v>2084</v>
      </c>
      <c r="B13" s="691"/>
    </row>
    <row r="14" spans="1:3" ht="12.75" x14ac:dyDescent="0.2">
      <c r="A14" s="1142" t="s">
        <v>2062</v>
      </c>
      <c r="B14" s="691"/>
    </row>
    <row r="15" spans="1:3" ht="12.75" x14ac:dyDescent="0.2">
      <c r="A15" s="1142" t="s">
        <v>2085</v>
      </c>
      <c r="B15" s="691"/>
    </row>
    <row r="16" spans="1:3" ht="12.75" x14ac:dyDescent="0.2">
      <c r="A16" s="1142" t="s">
        <v>2086</v>
      </c>
      <c r="B16" s="691"/>
    </row>
    <row r="17" spans="1:2" ht="12.75" x14ac:dyDescent="0.2">
      <c r="A17" s="188" t="s">
        <v>906</v>
      </c>
      <c r="B17" s="691"/>
    </row>
    <row r="18" spans="1:2" ht="12.75" x14ac:dyDescent="0.2">
      <c r="A18" s="1143" t="s">
        <v>263</v>
      </c>
      <c r="B18" s="691"/>
    </row>
    <row r="19" spans="1:2" x14ac:dyDescent="0.2">
      <c r="A19" s="691"/>
      <c r="B19" s="691"/>
    </row>
    <row r="20" spans="1:2" x14ac:dyDescent="0.2">
      <c r="A20" s="691"/>
      <c r="B20" s="691"/>
    </row>
    <row r="21" spans="1:2" x14ac:dyDescent="0.2">
      <c r="A21" s="691"/>
      <c r="B21" s="691"/>
    </row>
  </sheetData>
  <mergeCells count="1">
    <mergeCell ref="A1:B1"/>
  </mergeCells>
  <hyperlinks>
    <hyperlink ref="A1" location="Contents!A1" display="To table of contents" xr:uid="{00000000-0004-0000-1600-000002000000}"/>
    <hyperlink ref="A12" r:id="rId1" xr:uid="{D845D8AE-5DBF-44A6-9F79-CB17E2376DF6}"/>
    <hyperlink ref="A18" r:id="rId2" xr:uid="{CCEE5AE7-F069-44D4-8497-BBA302B395DB}"/>
    <hyperlink ref="A14" r:id="rId3" xr:uid="{D54EF954-125B-4268-BFAD-938D3208BE64}"/>
    <hyperlink ref="A15" r:id="rId4" display="     * 'Factsheet break linings including the effect of porous asphalt 2016.pdf' (in Dutch)." xr:uid="{059B8EF6-5ECD-4EDD-8ACF-82A3005A9CCD}"/>
    <hyperlink ref="A16" r:id="rId5" display="     * &quot;Factsheet road surface wear January 2016.pdf' (in Dutch).  See:" xr:uid="{872D349A-FF72-4F31-B474-29C464F61C0D}"/>
  </hyperlinks>
  <pageMargins left="0.75" right="0.75" top="1" bottom="1" header="0.5" footer="0.5"/>
  <pageSetup paperSize="9" orientation="landscape" r:id="rId6"/>
  <headerFooter alignWithMargins="0"/>
  <customProperties>
    <customPr name="EpmWorksheetKeyString_GUID" r:id="rId7"/>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tabColor theme="4" tint="0.79998168889431442"/>
    <pageSetUpPr fitToPage="1"/>
  </sheetPr>
  <dimension ref="A1:AT90"/>
  <sheetViews>
    <sheetView zoomScale="70" zoomScaleNormal="70" workbookViewId="0">
      <selection activeCell="V5" sqref="V5:AD5"/>
    </sheetView>
  </sheetViews>
  <sheetFormatPr defaultRowHeight="12" x14ac:dyDescent="0.2"/>
  <cols>
    <col min="1" max="2" width="22" style="5" customWidth="1"/>
    <col min="3" max="3" width="13.1640625" style="5" customWidth="1"/>
    <col min="4" max="4" width="50.1640625" style="5" customWidth="1"/>
    <col min="5" max="5" width="18.33203125" style="5" customWidth="1"/>
    <col min="6" max="16384" width="9.33203125" style="5"/>
  </cols>
  <sheetData>
    <row r="1" spans="1:46" ht="30" customHeight="1" x14ac:dyDescent="0.2">
      <c r="A1" s="1744" t="s">
        <v>2</v>
      </c>
      <c r="B1" s="1744"/>
    </row>
    <row r="2" spans="1:46" ht="20.25" x14ac:dyDescent="0.3">
      <c r="A2" s="356" t="s">
        <v>2132</v>
      </c>
      <c r="B2" s="508"/>
      <c r="C2" s="508"/>
      <c r="D2" s="508"/>
      <c r="E2" s="509"/>
      <c r="F2" s="510" t="s">
        <v>554</v>
      </c>
      <c r="G2" s="511"/>
      <c r="H2" s="511"/>
      <c r="I2" s="511"/>
      <c r="J2" s="511"/>
      <c r="K2" s="511"/>
      <c r="L2" s="511"/>
      <c r="M2" s="511"/>
      <c r="N2" s="511"/>
      <c r="O2" s="511"/>
      <c r="P2" s="504"/>
      <c r="Q2" s="504"/>
      <c r="R2" s="504"/>
      <c r="S2" s="504"/>
      <c r="T2" s="504"/>
      <c r="U2" s="504"/>
      <c r="V2" s="504"/>
      <c r="W2" s="504"/>
      <c r="X2" s="504"/>
      <c r="Y2" s="504"/>
      <c r="Z2" s="504"/>
      <c r="AA2" s="533"/>
      <c r="AB2" s="533"/>
      <c r="AC2" s="533"/>
      <c r="AF2" s="699" t="s">
        <v>2089</v>
      </c>
      <c r="AG2" s="694"/>
      <c r="AH2" s="694"/>
      <c r="AI2" s="694"/>
      <c r="AJ2" s="694"/>
      <c r="AK2" s="694"/>
      <c r="AL2" s="694"/>
      <c r="AM2" s="694"/>
      <c r="AN2" s="694"/>
    </row>
    <row r="3" spans="1:46" ht="12.75" x14ac:dyDescent="0.2">
      <c r="A3" s="1076" t="s">
        <v>555</v>
      </c>
      <c r="B3" s="1239" t="s">
        <v>556</v>
      </c>
      <c r="C3" s="1076" t="s">
        <v>133</v>
      </c>
      <c r="D3" s="1076" t="s">
        <v>557</v>
      </c>
      <c r="E3" s="713" t="s">
        <v>558</v>
      </c>
      <c r="F3" s="1809" t="s">
        <v>559</v>
      </c>
      <c r="G3" s="1810"/>
      <c r="H3" s="1811"/>
      <c r="I3" s="1809" t="s">
        <v>560</v>
      </c>
      <c r="J3" s="1810"/>
      <c r="K3" s="1811"/>
      <c r="L3" s="1809" t="s">
        <v>561</v>
      </c>
      <c r="M3" s="1810"/>
      <c r="N3" s="1811"/>
      <c r="O3" s="1809" t="s">
        <v>562</v>
      </c>
      <c r="P3" s="1810"/>
      <c r="Q3" s="1810"/>
      <c r="R3" s="1809" t="s">
        <v>909</v>
      </c>
      <c r="S3" s="1810"/>
      <c r="T3" s="1811"/>
      <c r="U3" s="1809" t="s">
        <v>910</v>
      </c>
      <c r="V3" s="1810"/>
      <c r="W3" s="1811"/>
      <c r="X3" s="1809" t="s">
        <v>911</v>
      </c>
      <c r="Y3" s="1810"/>
      <c r="Z3" s="1811"/>
      <c r="AA3" s="1809" t="s">
        <v>912</v>
      </c>
      <c r="AB3" s="1810"/>
      <c r="AC3" s="1811"/>
      <c r="AF3" s="704" t="s">
        <v>1539</v>
      </c>
      <c r="AG3" s="694"/>
      <c r="AH3" s="694"/>
      <c r="AI3" s="694"/>
      <c r="AJ3" s="694"/>
      <c r="AK3" s="694"/>
      <c r="AL3" s="694"/>
      <c r="AM3" s="694"/>
      <c r="AN3" s="694"/>
    </row>
    <row r="4" spans="1:46" ht="12.75" x14ac:dyDescent="0.2">
      <c r="A4" s="504"/>
      <c r="B4" s="1075"/>
      <c r="C4" s="504"/>
      <c r="D4" s="504"/>
      <c r="E4" s="512"/>
      <c r="F4" s="1812"/>
      <c r="G4" s="1813"/>
      <c r="H4" s="1814"/>
      <c r="I4" s="1812" t="s">
        <v>563</v>
      </c>
      <c r="J4" s="1813"/>
      <c r="K4" s="1814"/>
      <c r="L4" s="1812"/>
      <c r="M4" s="1813"/>
      <c r="N4" s="1814"/>
      <c r="O4" s="1812"/>
      <c r="P4" s="1813"/>
      <c r="Q4" s="1813"/>
      <c r="R4" s="1812"/>
      <c r="S4" s="1813"/>
      <c r="T4" s="1814"/>
      <c r="U4" s="1812"/>
      <c r="V4" s="1813"/>
      <c r="W4" s="1814"/>
      <c r="X4" s="1812"/>
      <c r="Y4" s="1813"/>
      <c r="Z4" s="1813"/>
      <c r="AA4" s="1815"/>
      <c r="AB4" s="1816"/>
      <c r="AC4" s="1817"/>
      <c r="AF4" s="1240"/>
      <c r="AG4" s="545"/>
      <c r="AH4" s="545"/>
      <c r="AI4" s="1241"/>
      <c r="AJ4" s="545" t="s">
        <v>1540</v>
      </c>
      <c r="AK4" s="545"/>
      <c r="AL4" s="545"/>
      <c r="AM4" s="545"/>
      <c r="AN4" s="1241"/>
    </row>
    <row r="5" spans="1:46" ht="12.75" x14ac:dyDescent="0.2">
      <c r="A5" s="1242"/>
      <c r="B5" s="513"/>
      <c r="C5" s="504"/>
      <c r="D5" s="504"/>
      <c r="E5" s="512"/>
      <c r="F5" s="312" t="s">
        <v>110</v>
      </c>
      <c r="G5" s="312" t="s">
        <v>111</v>
      </c>
      <c r="H5" s="312" t="s">
        <v>112</v>
      </c>
      <c r="I5" s="312" t="s">
        <v>110</v>
      </c>
      <c r="J5" s="312" t="s">
        <v>111</v>
      </c>
      <c r="K5" s="312" t="s">
        <v>112</v>
      </c>
      <c r="L5" s="312" t="s">
        <v>110</v>
      </c>
      <c r="M5" s="312" t="s">
        <v>111</v>
      </c>
      <c r="N5" s="312" t="s">
        <v>112</v>
      </c>
      <c r="O5" s="312" t="s">
        <v>110</v>
      </c>
      <c r="P5" s="312" t="s">
        <v>111</v>
      </c>
      <c r="Q5" s="312" t="s">
        <v>112</v>
      </c>
      <c r="R5" s="312" t="s">
        <v>110</v>
      </c>
      <c r="S5" s="312" t="s">
        <v>111</v>
      </c>
      <c r="T5" s="312" t="s">
        <v>112</v>
      </c>
      <c r="U5" s="312" t="s">
        <v>110</v>
      </c>
      <c r="V5" s="312" t="s">
        <v>111</v>
      </c>
      <c r="W5" s="312" t="s">
        <v>112</v>
      </c>
      <c r="X5" s="312" t="s">
        <v>110</v>
      </c>
      <c r="Y5" s="312" t="s">
        <v>111</v>
      </c>
      <c r="Z5" s="312" t="s">
        <v>112</v>
      </c>
      <c r="AA5" s="312" t="s">
        <v>110</v>
      </c>
      <c r="AB5" s="312" t="s">
        <v>111</v>
      </c>
      <c r="AC5" s="312" t="s">
        <v>112</v>
      </c>
      <c r="AF5" s="1243" t="s">
        <v>1541</v>
      </c>
      <c r="AG5" s="1244"/>
      <c r="AH5" s="1244"/>
      <c r="AI5" s="1245"/>
      <c r="AJ5" s="312">
        <v>1990</v>
      </c>
      <c r="AK5" s="312">
        <v>2000</v>
      </c>
      <c r="AL5" s="312">
        <v>2010</v>
      </c>
      <c r="AM5" s="312">
        <v>2020</v>
      </c>
      <c r="AN5" s="312">
        <v>2021</v>
      </c>
      <c r="AO5" s="1243"/>
    </row>
    <row r="6" spans="1:46" ht="12.75" x14ac:dyDescent="0.2">
      <c r="A6" s="1246"/>
      <c r="B6" s="1071"/>
      <c r="C6" s="1072"/>
      <c r="D6" s="1072"/>
      <c r="E6" s="515"/>
      <c r="F6" s="1247" t="s">
        <v>208</v>
      </c>
      <c r="G6" s="1074"/>
      <c r="H6" s="1248"/>
      <c r="I6" s="1249"/>
      <c r="J6" s="516"/>
      <c r="K6" s="1248"/>
      <c r="L6" s="1249"/>
      <c r="M6" s="516"/>
      <c r="N6" s="1248"/>
      <c r="O6" s="1249"/>
      <c r="P6" s="516"/>
      <c r="Q6" s="1248"/>
      <c r="R6" s="513"/>
      <c r="S6" s="504"/>
      <c r="T6" s="579"/>
      <c r="U6" s="513"/>
      <c r="V6" s="504"/>
      <c r="W6" s="579"/>
      <c r="X6" s="513"/>
      <c r="Y6" s="504"/>
      <c r="Z6" s="579"/>
      <c r="AA6" s="1250"/>
      <c r="AB6" s="534"/>
      <c r="AC6" s="1251"/>
      <c r="AF6" s="1252" t="s">
        <v>194</v>
      </c>
      <c r="AG6" s="1253"/>
      <c r="AH6" s="1253"/>
      <c r="AI6" s="1254"/>
      <c r="AJ6" s="1255">
        <v>884.2</v>
      </c>
      <c r="AK6" s="1256">
        <v>747</v>
      </c>
      <c r="AL6" s="1256">
        <v>853.2</v>
      </c>
      <c r="AM6" s="1256">
        <v>695.6</v>
      </c>
      <c r="AN6" s="1257">
        <v>693.3</v>
      </c>
      <c r="AP6" s="537"/>
      <c r="AQ6" s="537"/>
      <c r="AR6" s="537"/>
      <c r="AS6" s="537"/>
      <c r="AT6" s="537"/>
    </row>
    <row r="7" spans="1:46" ht="12.75" x14ac:dyDescent="0.2">
      <c r="A7" s="1071"/>
      <c r="B7" s="1071"/>
      <c r="C7" s="1072"/>
      <c r="D7" s="1072"/>
      <c r="E7" s="515"/>
      <c r="F7" s="1071"/>
      <c r="G7" s="504"/>
      <c r="H7" s="579"/>
      <c r="I7" s="513"/>
      <c r="J7" s="504"/>
      <c r="K7" s="579"/>
      <c r="L7" s="513"/>
      <c r="M7" s="504"/>
      <c r="N7" s="579"/>
      <c r="O7" s="513"/>
      <c r="P7" s="504"/>
      <c r="Q7" s="579"/>
      <c r="R7" s="513"/>
      <c r="S7" s="504"/>
      <c r="T7" s="579"/>
      <c r="U7" s="513"/>
      <c r="V7" s="504"/>
      <c r="W7" s="579"/>
      <c r="X7" s="705"/>
      <c r="Y7" s="506"/>
      <c r="Z7" s="706"/>
      <c r="AA7" s="535"/>
      <c r="AB7" s="533"/>
      <c r="AC7" s="536"/>
      <c r="AF7" s="1258" t="s">
        <v>2090</v>
      </c>
      <c r="AG7" s="1259"/>
      <c r="AH7" s="1259"/>
      <c r="AI7" s="1260"/>
      <c r="AJ7" s="1261">
        <v>0</v>
      </c>
      <c r="AK7" s="1262">
        <v>0</v>
      </c>
      <c r="AL7" s="1262">
        <v>0</v>
      </c>
      <c r="AM7" s="1262">
        <v>86.4</v>
      </c>
      <c r="AN7" s="1263">
        <v>94</v>
      </c>
      <c r="AP7" s="537"/>
      <c r="AQ7" s="537"/>
      <c r="AR7" s="537"/>
      <c r="AS7" s="537"/>
      <c r="AT7" s="537"/>
    </row>
    <row r="8" spans="1:46" ht="12.75" x14ac:dyDescent="0.2">
      <c r="A8" s="1073"/>
      <c r="B8" s="1073"/>
      <c r="C8" s="1072"/>
      <c r="D8" s="1072"/>
      <c r="E8" s="515"/>
      <c r="F8" s="1071"/>
      <c r="G8" s="504"/>
      <c r="H8" s="579"/>
      <c r="I8" s="513"/>
      <c r="J8" s="504"/>
      <c r="K8" s="579"/>
      <c r="L8" s="513"/>
      <c r="M8" s="504"/>
      <c r="N8" s="579"/>
      <c r="O8" s="513"/>
      <c r="P8" s="504"/>
      <c r="Q8" s="579"/>
      <c r="R8" s="513"/>
      <c r="S8" s="504"/>
      <c r="T8" s="579"/>
      <c r="U8" s="513"/>
      <c r="V8" s="504"/>
      <c r="W8" s="579"/>
      <c r="X8" s="705"/>
      <c r="Y8" s="506"/>
      <c r="Z8" s="706"/>
      <c r="AA8" s="1264"/>
      <c r="AB8" s="1265"/>
      <c r="AC8" s="1266"/>
      <c r="AF8" s="1267" t="s">
        <v>2091</v>
      </c>
      <c r="AG8" s="1268"/>
      <c r="AH8" s="1268"/>
      <c r="AI8" s="1269"/>
      <c r="AJ8" s="1270">
        <v>819.6</v>
      </c>
      <c r="AK8" s="1271">
        <v>692.5</v>
      </c>
      <c r="AL8" s="1271">
        <v>1267.2</v>
      </c>
      <c r="AM8" s="1271">
        <v>1721.9</v>
      </c>
      <c r="AN8" s="1272">
        <v>1714.9</v>
      </c>
      <c r="AP8" s="537"/>
      <c r="AQ8" s="537"/>
      <c r="AR8" s="537"/>
      <c r="AS8" s="537"/>
      <c r="AT8" s="537"/>
    </row>
    <row r="9" spans="1:46" ht="12.75" x14ac:dyDescent="0.2">
      <c r="A9" s="1252" t="s">
        <v>1907</v>
      </c>
      <c r="B9" s="1252" t="s">
        <v>194</v>
      </c>
      <c r="C9" s="1253" t="s">
        <v>8</v>
      </c>
      <c r="D9" s="1254" t="s">
        <v>1449</v>
      </c>
      <c r="E9" s="1273" t="s">
        <v>1860</v>
      </c>
      <c r="F9" s="1274">
        <v>14.45798500000001</v>
      </c>
      <c r="G9" s="714">
        <v>14.40434399999995</v>
      </c>
      <c r="H9" s="1275"/>
      <c r="I9" s="1274">
        <v>13.910000000000016</v>
      </c>
      <c r="J9" s="714">
        <v>13.909999999999906</v>
      </c>
      <c r="K9" s="1275"/>
      <c r="L9" s="1274">
        <v>0.1098210000000001</v>
      </c>
      <c r="M9" s="714">
        <v>9.724900000000003E-2</v>
      </c>
      <c r="N9" s="1275"/>
      <c r="O9" s="1276">
        <v>0.20000000000000046</v>
      </c>
      <c r="P9" s="717">
        <v>0.19999999999999937</v>
      </c>
      <c r="Q9" s="1277"/>
      <c r="R9" s="1276">
        <v>1E-3</v>
      </c>
      <c r="S9" s="717">
        <v>1E-3</v>
      </c>
      <c r="T9" s="1277"/>
      <c r="U9" s="1276">
        <v>1E-3</v>
      </c>
      <c r="V9" s="717">
        <v>1E-3</v>
      </c>
      <c r="W9" s="1277"/>
      <c r="X9" s="1276">
        <v>2.0000000000000046E-2</v>
      </c>
      <c r="Y9" s="717">
        <v>1.9999999999999934E-2</v>
      </c>
      <c r="Z9" s="1277"/>
      <c r="AA9" s="1278">
        <v>126.69552089999989</v>
      </c>
      <c r="AB9" s="1279">
        <v>132.74063510000005</v>
      </c>
      <c r="AC9" s="1280"/>
      <c r="AF9" s="1054" t="s">
        <v>193</v>
      </c>
      <c r="AG9" s="1053"/>
      <c r="AH9" s="1053"/>
      <c r="AI9" s="1052"/>
      <c r="AJ9" s="1281">
        <v>889</v>
      </c>
      <c r="AK9" s="1282">
        <v>2089.6</v>
      </c>
      <c r="AL9" s="1282">
        <v>2511.6</v>
      </c>
      <c r="AM9" s="1282">
        <v>2394.6999999999998</v>
      </c>
      <c r="AN9" s="1283">
        <v>2392.6</v>
      </c>
      <c r="AP9" s="537"/>
      <c r="AQ9" s="537"/>
      <c r="AR9" s="537"/>
      <c r="AS9" s="537"/>
      <c r="AT9" s="537"/>
    </row>
    <row r="10" spans="1:46" ht="12.75" x14ac:dyDescent="0.2">
      <c r="A10" s="1284" t="s">
        <v>2092</v>
      </c>
      <c r="B10" s="1284" t="s">
        <v>194</v>
      </c>
      <c r="C10" s="1285" t="s">
        <v>8</v>
      </c>
      <c r="D10" s="1286" t="s">
        <v>603</v>
      </c>
      <c r="E10" s="1287" t="s">
        <v>2093</v>
      </c>
      <c r="F10" s="715">
        <v>7.4469850000000104</v>
      </c>
      <c r="G10" s="1039">
        <v>7.3933439999999973</v>
      </c>
      <c r="H10" s="1288"/>
      <c r="I10" s="715">
        <v>4.8474690000000056</v>
      </c>
      <c r="J10" s="1039">
        <v>3.5791419999999863</v>
      </c>
      <c r="K10" s="1288"/>
      <c r="L10" s="715">
        <v>0.10982099999999986</v>
      </c>
      <c r="M10" s="1039">
        <v>9.724900000000003E-2</v>
      </c>
      <c r="N10" s="1288"/>
      <c r="O10" s="718">
        <v>8.1804999999999822E-2</v>
      </c>
      <c r="P10" s="1038">
        <v>8.541499999999988E-2</v>
      </c>
      <c r="Q10" s="1289"/>
      <c r="R10" s="718">
        <v>1E-3</v>
      </c>
      <c r="S10" s="1038">
        <v>9.999999999999998E-4</v>
      </c>
      <c r="T10" s="1289"/>
      <c r="U10" s="718">
        <v>1E-3</v>
      </c>
      <c r="V10" s="1038">
        <v>9.999999999999998E-4</v>
      </c>
      <c r="W10" s="1289"/>
      <c r="X10" s="718">
        <v>8.1804999999999829E-3</v>
      </c>
      <c r="Y10" s="1038">
        <v>8.5414999999999883E-3</v>
      </c>
      <c r="Z10" s="1289"/>
      <c r="AA10" s="1290">
        <v>86.100585339999739</v>
      </c>
      <c r="AB10" s="1291">
        <v>89.825358109999911</v>
      </c>
      <c r="AC10" s="1292"/>
      <c r="AF10" s="1051" t="s">
        <v>1870</v>
      </c>
      <c r="AG10" s="1050"/>
      <c r="AH10" s="1050"/>
      <c r="AI10" s="1049"/>
      <c r="AJ10" s="1293">
        <v>0</v>
      </c>
      <c r="AK10" s="1294">
        <v>44.9</v>
      </c>
      <c r="AL10" s="1294">
        <v>100.9</v>
      </c>
      <c r="AM10" s="1294">
        <v>82.3</v>
      </c>
      <c r="AN10" s="1295">
        <v>82.3</v>
      </c>
      <c r="AP10" s="537"/>
      <c r="AQ10" s="537"/>
      <c r="AR10" s="537"/>
      <c r="AS10" s="537"/>
      <c r="AT10" s="537"/>
    </row>
    <row r="11" spans="1:46" ht="12.75" x14ac:dyDescent="0.2">
      <c r="A11" s="1284" t="s">
        <v>1906</v>
      </c>
      <c r="B11" s="1284" t="s">
        <v>194</v>
      </c>
      <c r="C11" s="1285" t="s">
        <v>8</v>
      </c>
      <c r="D11" s="1286" t="s">
        <v>1858</v>
      </c>
      <c r="E11" s="1287" t="s">
        <v>1855</v>
      </c>
      <c r="F11" s="715">
        <v>7.9572709999999933</v>
      </c>
      <c r="G11" s="1039">
        <v>8.0549420000000111</v>
      </c>
      <c r="H11" s="1288"/>
      <c r="I11" s="715">
        <v>5.9543079999999966</v>
      </c>
      <c r="J11" s="1039">
        <v>4.835164999999999</v>
      </c>
      <c r="K11" s="1288"/>
      <c r="L11" s="715">
        <v>6.4094999999999971E-2</v>
      </c>
      <c r="M11" s="1039">
        <v>6.6139000000000003E-2</v>
      </c>
      <c r="N11" s="1288"/>
      <c r="O11" s="718">
        <v>0.15319699999999997</v>
      </c>
      <c r="P11" s="1038">
        <v>0.13018100000000032</v>
      </c>
      <c r="Q11" s="1289"/>
      <c r="R11" s="718">
        <v>1E-3</v>
      </c>
      <c r="S11" s="1038">
        <v>1E-3</v>
      </c>
      <c r="T11" s="1289"/>
      <c r="U11" s="718">
        <v>1E-3</v>
      </c>
      <c r="V11" s="1038">
        <v>1E-3</v>
      </c>
      <c r="W11" s="1289"/>
      <c r="X11" s="718">
        <v>1.5319699999999997E-2</v>
      </c>
      <c r="Y11" s="1038">
        <v>1.3018100000000034E-2</v>
      </c>
      <c r="Z11" s="1289"/>
      <c r="AA11" s="1290">
        <v>76.639134649999932</v>
      </c>
      <c r="AB11" s="1291">
        <v>77.037741550000106</v>
      </c>
      <c r="AC11" s="1292"/>
      <c r="AF11" s="1063" t="s">
        <v>1862</v>
      </c>
      <c r="AG11" s="1062"/>
      <c r="AH11" s="1062"/>
      <c r="AI11" s="1061"/>
      <c r="AJ11" s="1296">
        <v>0</v>
      </c>
      <c r="AK11" s="1297">
        <v>0.1</v>
      </c>
      <c r="AL11" s="1297">
        <v>76.099999999999994</v>
      </c>
      <c r="AM11" s="1297">
        <v>77.5</v>
      </c>
      <c r="AN11" s="1298">
        <v>74.400000000000006</v>
      </c>
      <c r="AP11" s="537"/>
      <c r="AQ11" s="537"/>
      <c r="AR11" s="537"/>
      <c r="AS11" s="537"/>
      <c r="AT11" s="537"/>
    </row>
    <row r="12" spans="1:46" ht="12.75" x14ac:dyDescent="0.2">
      <c r="A12" s="1284" t="s">
        <v>1905</v>
      </c>
      <c r="B12" s="1284" t="s">
        <v>194</v>
      </c>
      <c r="C12" s="1285" t="s">
        <v>8</v>
      </c>
      <c r="D12" s="1286" t="s">
        <v>1856</v>
      </c>
      <c r="E12" s="1287" t="s">
        <v>1855</v>
      </c>
      <c r="F12" s="715">
        <v>11.641504000000019</v>
      </c>
      <c r="G12" s="1039">
        <v>10.802508999999949</v>
      </c>
      <c r="H12" s="1288"/>
      <c r="I12" s="715">
        <v>1.3399299999999994</v>
      </c>
      <c r="J12" s="1039">
        <v>0.98646099999999948</v>
      </c>
      <c r="K12" s="1288"/>
      <c r="L12" s="715">
        <v>0.13983599999999999</v>
      </c>
      <c r="M12" s="1039">
        <v>0.12432299999999923</v>
      </c>
      <c r="N12" s="1288"/>
      <c r="O12" s="718">
        <v>6.526999999999979E-3</v>
      </c>
      <c r="P12" s="1038">
        <v>5.1529999999999961E-3</v>
      </c>
      <c r="Q12" s="1289"/>
      <c r="R12" s="718">
        <v>1E-3</v>
      </c>
      <c r="S12" s="1038">
        <v>1E-3</v>
      </c>
      <c r="T12" s="1289"/>
      <c r="U12" s="718">
        <v>1E-3</v>
      </c>
      <c r="V12" s="1038">
        <v>1E-3</v>
      </c>
      <c r="W12" s="1289"/>
      <c r="X12" s="718">
        <v>6.5269999999999792E-4</v>
      </c>
      <c r="Y12" s="1038">
        <v>5.1529999999999968E-4</v>
      </c>
      <c r="Z12" s="1289"/>
      <c r="AA12" s="1290">
        <v>62.47008291999979</v>
      </c>
      <c r="AB12" s="1291">
        <v>63.956917759999961</v>
      </c>
      <c r="AC12" s="1292"/>
      <c r="AF12" s="1048" t="s">
        <v>1849</v>
      </c>
      <c r="AG12" s="1047"/>
      <c r="AH12" s="1047"/>
      <c r="AI12" s="1046"/>
      <c r="AJ12" s="1299">
        <v>4.4000000000000004</v>
      </c>
      <c r="AK12" s="1300">
        <v>2.9</v>
      </c>
      <c r="AL12" s="1300">
        <v>3.6</v>
      </c>
      <c r="AM12" s="1300">
        <v>6.1</v>
      </c>
      <c r="AN12" s="1301">
        <v>7.9</v>
      </c>
      <c r="AP12" s="537"/>
      <c r="AQ12" s="537"/>
      <c r="AR12" s="537"/>
      <c r="AS12" s="537"/>
      <c r="AT12" s="537"/>
    </row>
    <row r="13" spans="1:46" ht="12.75" x14ac:dyDescent="0.2">
      <c r="A13" s="1284" t="s">
        <v>1904</v>
      </c>
      <c r="B13" s="1284" t="s">
        <v>194</v>
      </c>
      <c r="C13" s="1285" t="s">
        <v>8</v>
      </c>
      <c r="D13" s="1286" t="s">
        <v>609</v>
      </c>
      <c r="E13" s="1287" t="s">
        <v>1853</v>
      </c>
      <c r="F13" s="715">
        <v>2.4394190000000138</v>
      </c>
      <c r="G13" s="1039">
        <v>2.0485549999999995</v>
      </c>
      <c r="H13" s="1288"/>
      <c r="I13" s="715">
        <v>0.54962600000000417</v>
      </c>
      <c r="J13" s="1039">
        <v>0.37487299999999979</v>
      </c>
      <c r="K13" s="1288"/>
      <c r="L13" s="715">
        <v>4.7436000000000297E-2</v>
      </c>
      <c r="M13" s="1039">
        <v>4.1263000000000008E-2</v>
      </c>
      <c r="N13" s="1288"/>
      <c r="O13" s="718">
        <v>2.0500000000000075E-3</v>
      </c>
      <c r="P13" s="1038">
        <v>1.460999999999999E-3</v>
      </c>
      <c r="Q13" s="1289"/>
      <c r="R13" s="718">
        <v>1E-3</v>
      </c>
      <c r="S13" s="1038">
        <v>1E-3</v>
      </c>
      <c r="T13" s="1289"/>
      <c r="U13" s="718">
        <v>1E-3</v>
      </c>
      <c r="V13" s="1038">
        <v>1E-3</v>
      </c>
      <c r="W13" s="1289"/>
      <c r="X13" s="718">
        <v>2.0500000000000073E-4</v>
      </c>
      <c r="Y13" s="1038">
        <v>1.4609999999999989E-4</v>
      </c>
      <c r="Z13" s="1289"/>
      <c r="AA13" s="1290">
        <v>50.704241870000388</v>
      </c>
      <c r="AB13" s="1291">
        <v>49.486958949999824</v>
      </c>
      <c r="AC13" s="1292"/>
      <c r="AF13" s="1302" t="s">
        <v>1835</v>
      </c>
      <c r="AG13" s="1303"/>
      <c r="AH13" s="1303"/>
      <c r="AI13" s="1304"/>
      <c r="AJ13" s="1305">
        <v>0.1</v>
      </c>
      <c r="AK13" s="1306">
        <v>0.2</v>
      </c>
      <c r="AL13" s="1306">
        <v>14.1</v>
      </c>
      <c r="AM13" s="1306">
        <v>68.8</v>
      </c>
      <c r="AN13" s="1307">
        <v>74</v>
      </c>
      <c r="AP13" s="537"/>
      <c r="AQ13" s="537"/>
      <c r="AR13" s="537"/>
      <c r="AS13" s="537"/>
      <c r="AT13" s="537"/>
    </row>
    <row r="14" spans="1:46" ht="12.75" x14ac:dyDescent="0.2">
      <c r="A14" s="1284" t="s">
        <v>1903</v>
      </c>
      <c r="B14" s="1284" t="s">
        <v>194</v>
      </c>
      <c r="C14" s="1285" t="s">
        <v>8</v>
      </c>
      <c r="D14" s="1286" t="s">
        <v>611</v>
      </c>
      <c r="E14" s="1287" t="s">
        <v>1851</v>
      </c>
      <c r="F14" s="715">
        <v>2.4394190000000089</v>
      </c>
      <c r="G14" s="1039">
        <v>2.0485549999999981</v>
      </c>
      <c r="H14" s="1288"/>
      <c r="I14" s="715">
        <v>0.20000000000000046</v>
      </c>
      <c r="J14" s="1039">
        <v>0.14999999999999938</v>
      </c>
      <c r="K14" s="1288"/>
      <c r="L14" s="715">
        <v>4.743599999999995E-2</v>
      </c>
      <c r="M14" s="1039">
        <v>4.1262999999999946E-2</v>
      </c>
      <c r="N14" s="1288"/>
      <c r="O14" s="718">
        <v>2.0500000000000075E-3</v>
      </c>
      <c r="P14" s="1038">
        <v>1.4609999999999916E-3</v>
      </c>
      <c r="Q14" s="1289"/>
      <c r="R14" s="718">
        <v>1E-3</v>
      </c>
      <c r="S14" s="1038">
        <v>1E-3</v>
      </c>
      <c r="T14" s="1289"/>
      <c r="U14" s="718">
        <v>1E-3</v>
      </c>
      <c r="V14" s="1038">
        <v>1E-3</v>
      </c>
      <c r="W14" s="1289"/>
      <c r="X14" s="718">
        <v>2.0500000000000075E-4</v>
      </c>
      <c r="Y14" s="1038">
        <v>1.4609999999999916E-4</v>
      </c>
      <c r="Z14" s="1289"/>
      <c r="AA14" s="1290">
        <v>49.623867249999968</v>
      </c>
      <c r="AB14" s="1291">
        <v>48.792081629999942</v>
      </c>
      <c r="AC14" s="1292"/>
    </row>
    <row r="15" spans="1:46" ht="12.75" x14ac:dyDescent="0.2">
      <c r="A15" s="1284" t="s">
        <v>1902</v>
      </c>
      <c r="B15" s="1284" t="s">
        <v>194</v>
      </c>
      <c r="C15" s="1285" t="s">
        <v>710</v>
      </c>
      <c r="D15" s="1286" t="s">
        <v>103</v>
      </c>
      <c r="E15" s="1287" t="s">
        <v>152</v>
      </c>
      <c r="F15" s="715">
        <v>0</v>
      </c>
      <c r="G15" s="1039">
        <v>0</v>
      </c>
      <c r="H15" s="1288"/>
      <c r="I15" s="715">
        <v>0</v>
      </c>
      <c r="J15" s="1039">
        <v>0</v>
      </c>
      <c r="K15" s="1288"/>
      <c r="L15" s="715">
        <v>0</v>
      </c>
      <c r="M15" s="1039">
        <v>0</v>
      </c>
      <c r="N15" s="1288"/>
      <c r="O15" s="718">
        <v>0</v>
      </c>
      <c r="P15" s="1038">
        <v>0</v>
      </c>
      <c r="Q15" s="1289"/>
      <c r="R15" s="718">
        <v>0</v>
      </c>
      <c r="S15" s="1038">
        <v>0</v>
      </c>
      <c r="T15" s="1289"/>
      <c r="U15" s="718">
        <v>0</v>
      </c>
      <c r="V15" s="1038">
        <v>0</v>
      </c>
      <c r="W15" s="1289"/>
      <c r="X15" s="718">
        <v>0</v>
      </c>
      <c r="Y15" s="1038">
        <v>0</v>
      </c>
      <c r="Z15" s="1289"/>
      <c r="AA15" s="1290">
        <v>0</v>
      </c>
      <c r="AB15" s="1291">
        <v>0</v>
      </c>
      <c r="AC15" s="1292"/>
    </row>
    <row r="16" spans="1:46" ht="12.75" x14ac:dyDescent="0.2">
      <c r="A16" s="1258" t="s">
        <v>2094</v>
      </c>
      <c r="B16" s="1258" t="s">
        <v>2090</v>
      </c>
      <c r="C16" s="1259" t="s">
        <v>710</v>
      </c>
      <c r="D16" s="1260" t="s">
        <v>103</v>
      </c>
      <c r="E16" s="1308" t="s">
        <v>152</v>
      </c>
      <c r="F16" s="715">
        <v>0</v>
      </c>
      <c r="G16" s="1039">
        <v>0</v>
      </c>
      <c r="H16" s="1288"/>
      <c r="I16" s="715">
        <v>0</v>
      </c>
      <c r="J16" s="1039">
        <v>0</v>
      </c>
      <c r="K16" s="1288"/>
      <c r="L16" s="715">
        <v>0</v>
      </c>
      <c r="M16" s="1039">
        <v>0</v>
      </c>
      <c r="N16" s="1288"/>
      <c r="O16" s="718">
        <v>0</v>
      </c>
      <c r="P16" s="1038">
        <v>0</v>
      </c>
      <c r="Q16" s="1289"/>
      <c r="R16" s="718">
        <v>0</v>
      </c>
      <c r="S16" s="1038">
        <v>0</v>
      </c>
      <c r="T16" s="1289"/>
      <c r="U16" s="718">
        <v>0</v>
      </c>
      <c r="V16" s="1038">
        <v>0</v>
      </c>
      <c r="W16" s="1289"/>
      <c r="X16" s="718">
        <v>0</v>
      </c>
      <c r="Y16" s="1038">
        <v>0</v>
      </c>
      <c r="Z16" s="1289"/>
      <c r="AA16" s="1290">
        <v>0</v>
      </c>
      <c r="AB16" s="1291">
        <v>0</v>
      </c>
      <c r="AC16" s="1292"/>
    </row>
    <row r="17" spans="1:46" ht="20.25" x14ac:dyDescent="0.3">
      <c r="A17" s="1267" t="s">
        <v>2095</v>
      </c>
      <c r="B17" s="1267" t="s">
        <v>2091</v>
      </c>
      <c r="C17" s="1268" t="s">
        <v>8</v>
      </c>
      <c r="D17" s="1269" t="s">
        <v>1449</v>
      </c>
      <c r="E17" s="1309" t="s">
        <v>1860</v>
      </c>
      <c r="F17" s="715">
        <v>14.457985000000038</v>
      </c>
      <c r="G17" s="1039">
        <v>14.404343999999984</v>
      </c>
      <c r="H17" s="1288"/>
      <c r="I17" s="715">
        <v>13.909999999999998</v>
      </c>
      <c r="J17" s="1039">
        <v>13.910000000000011</v>
      </c>
      <c r="K17" s="1288"/>
      <c r="L17" s="715">
        <v>0.1098210000000001</v>
      </c>
      <c r="M17" s="1039">
        <v>9.7249000000000238E-2</v>
      </c>
      <c r="N17" s="1288"/>
      <c r="O17" s="718">
        <v>0.20000000000000043</v>
      </c>
      <c r="P17" s="1038">
        <v>0.2</v>
      </c>
      <c r="Q17" s="1289"/>
      <c r="R17" s="718">
        <v>1E-3</v>
      </c>
      <c r="S17" s="1038">
        <v>1E-3</v>
      </c>
      <c r="T17" s="1289"/>
      <c r="U17" s="718">
        <v>1E-3</v>
      </c>
      <c r="V17" s="1038">
        <v>1E-3</v>
      </c>
      <c r="W17" s="1289"/>
      <c r="X17" s="718">
        <v>2.0000000000000042E-2</v>
      </c>
      <c r="Y17" s="1038">
        <v>2.0000000000000004E-2</v>
      </c>
      <c r="Z17" s="1289"/>
      <c r="AA17" s="1290">
        <v>126.69552090000006</v>
      </c>
      <c r="AB17" s="1291">
        <v>132.74063509999965</v>
      </c>
      <c r="AC17" s="1292"/>
      <c r="AF17" s="699" t="s">
        <v>2096</v>
      </c>
      <c r="AG17" s="694"/>
      <c r="AH17" s="694"/>
      <c r="AI17" s="694"/>
      <c r="AJ17" s="694"/>
      <c r="AK17" s="694"/>
      <c r="AL17" s="694"/>
      <c r="AM17" s="694"/>
      <c r="AN17" s="694"/>
      <c r="AO17" s="694"/>
      <c r="AP17" s="694"/>
      <c r="AQ17" s="694"/>
      <c r="AR17" s="694"/>
    </row>
    <row r="18" spans="1:46" ht="15" x14ac:dyDescent="0.25">
      <c r="A18" s="1267" t="s">
        <v>2097</v>
      </c>
      <c r="B18" s="1267" t="s">
        <v>2091</v>
      </c>
      <c r="C18" s="1268" t="s">
        <v>8</v>
      </c>
      <c r="D18" s="1269" t="s">
        <v>603</v>
      </c>
      <c r="E18" s="1309" t="s">
        <v>2093</v>
      </c>
      <c r="F18" s="715">
        <v>7.446985000000037</v>
      </c>
      <c r="G18" s="1039">
        <v>7.3933439999999973</v>
      </c>
      <c r="H18" s="1288"/>
      <c r="I18" s="715">
        <v>4.8474690000000225</v>
      </c>
      <c r="J18" s="1039">
        <v>3.5791419999999938</v>
      </c>
      <c r="K18" s="1288"/>
      <c r="L18" s="715">
        <v>0.10982099999999989</v>
      </c>
      <c r="M18" s="1039">
        <v>9.7249000000000016E-2</v>
      </c>
      <c r="N18" s="1288"/>
      <c r="O18" s="718">
        <v>8.1805000000000433E-2</v>
      </c>
      <c r="P18" s="1038">
        <v>8.5415000000000046E-2</v>
      </c>
      <c r="Q18" s="1289"/>
      <c r="R18" s="718">
        <v>1E-3</v>
      </c>
      <c r="S18" s="1038">
        <v>1.0000000000000002E-3</v>
      </c>
      <c r="T18" s="1289"/>
      <c r="U18" s="718">
        <v>1E-3</v>
      </c>
      <c r="V18" s="1038">
        <v>1.0000000000000002E-3</v>
      </c>
      <c r="W18" s="1289"/>
      <c r="X18" s="718">
        <v>8.1805000000000436E-3</v>
      </c>
      <c r="Y18" s="1038">
        <v>8.541500000000004E-3</v>
      </c>
      <c r="Z18" s="1289"/>
      <c r="AA18" s="1290">
        <v>86.100585340000421</v>
      </c>
      <c r="AB18" s="1291">
        <v>89.825358109999968</v>
      </c>
      <c r="AC18" s="1292"/>
      <c r="AF18" s="698" t="s">
        <v>1543</v>
      </c>
      <c r="AG18" s="694"/>
      <c r="AH18" s="694"/>
      <c r="AI18" s="694"/>
      <c r="AJ18" s="694"/>
      <c r="AK18" s="694"/>
      <c r="AL18" s="694"/>
      <c r="AM18" s="694"/>
      <c r="AN18" s="694"/>
      <c r="AO18" s="694"/>
      <c r="AP18" s="694"/>
      <c r="AQ18" s="694"/>
      <c r="AR18" s="694"/>
    </row>
    <row r="19" spans="1:46" ht="12.75" x14ac:dyDescent="0.2">
      <c r="A19" s="1267" t="s">
        <v>2098</v>
      </c>
      <c r="B19" s="1267" t="s">
        <v>2091</v>
      </c>
      <c r="C19" s="1268" t="s">
        <v>8</v>
      </c>
      <c r="D19" s="1269" t="s">
        <v>1858</v>
      </c>
      <c r="E19" s="1309" t="s">
        <v>1855</v>
      </c>
      <c r="F19" s="715">
        <v>7.9572710000000013</v>
      </c>
      <c r="G19" s="1039">
        <v>8.0549420000000165</v>
      </c>
      <c r="H19" s="1288"/>
      <c r="I19" s="715">
        <v>5.9543079999999957</v>
      </c>
      <c r="J19" s="1039">
        <v>4.8351649999999831</v>
      </c>
      <c r="K19" s="1288"/>
      <c r="L19" s="715">
        <v>6.4095000000000069E-2</v>
      </c>
      <c r="M19" s="1039">
        <v>6.6138999999999948E-2</v>
      </c>
      <c r="N19" s="1288"/>
      <c r="O19" s="718">
        <v>0.15319699999999986</v>
      </c>
      <c r="P19" s="1038">
        <v>0.13018100000000007</v>
      </c>
      <c r="Q19" s="1289"/>
      <c r="R19" s="718">
        <v>9.999999999999998E-4</v>
      </c>
      <c r="S19" s="1038">
        <v>9.999999999999998E-4</v>
      </c>
      <c r="T19" s="1289"/>
      <c r="U19" s="718">
        <v>9.999999999999998E-4</v>
      </c>
      <c r="V19" s="1038">
        <v>9.999999999999998E-4</v>
      </c>
      <c r="W19" s="1289"/>
      <c r="X19" s="718">
        <v>1.5319699999999983E-2</v>
      </c>
      <c r="Y19" s="1038">
        <v>1.3018100000000006E-2</v>
      </c>
      <c r="Z19" s="1289"/>
      <c r="AA19" s="1290">
        <v>76.63913464999996</v>
      </c>
      <c r="AB19" s="1291">
        <v>77.037741550000163</v>
      </c>
      <c r="AC19" s="1292"/>
      <c r="AF19" s="567"/>
      <c r="AG19" s="567"/>
      <c r="AH19" s="567"/>
      <c r="AI19" s="567" t="s">
        <v>1544</v>
      </c>
      <c r="AJ19" s="312" t="s">
        <v>1545</v>
      </c>
      <c r="AK19" s="545"/>
      <c r="AL19" s="1241"/>
      <c r="AM19" s="1241"/>
      <c r="AN19" s="1241"/>
      <c r="AO19" s="694"/>
      <c r="AP19" s="312" t="s">
        <v>2099</v>
      </c>
      <c r="AQ19" s="1310"/>
      <c r="AR19" s="1311"/>
    </row>
    <row r="20" spans="1:46" ht="12.75" x14ac:dyDescent="0.2">
      <c r="A20" s="1267" t="s">
        <v>2100</v>
      </c>
      <c r="B20" s="1267" t="s">
        <v>2091</v>
      </c>
      <c r="C20" s="1268" t="s">
        <v>8</v>
      </c>
      <c r="D20" s="1269" t="s">
        <v>1856</v>
      </c>
      <c r="E20" s="1309" t="s">
        <v>1855</v>
      </c>
      <c r="F20" s="715">
        <v>11.641504000000003</v>
      </c>
      <c r="G20" s="1039">
        <v>10.802509000000025</v>
      </c>
      <c r="H20" s="1288"/>
      <c r="I20" s="715">
        <v>1.3399300000000007</v>
      </c>
      <c r="J20" s="1039">
        <v>0.98646100000000203</v>
      </c>
      <c r="K20" s="1288"/>
      <c r="L20" s="715">
        <v>0.13983600000000013</v>
      </c>
      <c r="M20" s="1039">
        <v>0.12432300000000018</v>
      </c>
      <c r="N20" s="1288"/>
      <c r="O20" s="718">
        <v>6.5269999999999937E-3</v>
      </c>
      <c r="P20" s="1038">
        <v>5.1529999999999814E-3</v>
      </c>
      <c r="Q20" s="1289"/>
      <c r="R20" s="718">
        <v>1E-3</v>
      </c>
      <c r="S20" s="1038">
        <v>9.999999999999998E-4</v>
      </c>
      <c r="T20" s="1289"/>
      <c r="U20" s="718">
        <v>1E-3</v>
      </c>
      <c r="V20" s="1038">
        <v>9.999999999999998E-4</v>
      </c>
      <c r="W20" s="1289"/>
      <c r="X20" s="718">
        <v>6.5269999999999933E-4</v>
      </c>
      <c r="Y20" s="1038">
        <v>5.1529999999999816E-4</v>
      </c>
      <c r="Z20" s="1289"/>
      <c r="AA20" s="1290">
        <v>62.47008292000001</v>
      </c>
      <c r="AB20" s="1291">
        <v>63.956917759999982</v>
      </c>
      <c r="AC20" s="1292"/>
      <c r="AF20" s="1312" t="s">
        <v>995</v>
      </c>
      <c r="AG20" s="1312" t="s">
        <v>556</v>
      </c>
      <c r="AH20" s="1312" t="s">
        <v>133</v>
      </c>
      <c r="AI20" s="547" t="s">
        <v>1546</v>
      </c>
      <c r="AJ20" s="312">
        <v>1990</v>
      </c>
      <c r="AK20" s="312">
        <v>2000</v>
      </c>
      <c r="AL20" s="312">
        <v>2010</v>
      </c>
      <c r="AM20" s="312">
        <v>2020</v>
      </c>
      <c r="AN20" s="312">
        <v>2021</v>
      </c>
      <c r="AO20" s="694"/>
      <c r="AP20" s="312" t="s">
        <v>551</v>
      </c>
      <c r="AQ20" s="312" t="s">
        <v>552</v>
      </c>
      <c r="AR20" s="312" t="s">
        <v>553</v>
      </c>
    </row>
    <row r="21" spans="1:46" ht="12.75" x14ac:dyDescent="0.2">
      <c r="A21" s="1267" t="s">
        <v>2101</v>
      </c>
      <c r="B21" s="1267" t="s">
        <v>2091</v>
      </c>
      <c r="C21" s="1268" t="s">
        <v>8</v>
      </c>
      <c r="D21" s="1269" t="s">
        <v>609</v>
      </c>
      <c r="E21" s="1309" t="s">
        <v>1853</v>
      </c>
      <c r="F21" s="715">
        <v>2.4394190000000067</v>
      </c>
      <c r="G21" s="1039">
        <v>2.0485550000000088</v>
      </c>
      <c r="H21" s="1288"/>
      <c r="I21" s="715">
        <v>0.54962600000000195</v>
      </c>
      <c r="J21" s="1039">
        <v>0.37487300000000179</v>
      </c>
      <c r="K21" s="1288"/>
      <c r="L21" s="715">
        <v>4.743599999999986E-2</v>
      </c>
      <c r="M21" s="1039">
        <v>4.1263000000000175E-2</v>
      </c>
      <c r="N21" s="1288"/>
      <c r="O21" s="718">
        <v>2.0500000000000036E-3</v>
      </c>
      <c r="P21" s="1038">
        <v>1.4610000000000011E-3</v>
      </c>
      <c r="Q21" s="1289"/>
      <c r="R21" s="718">
        <v>1E-3</v>
      </c>
      <c r="S21" s="1038">
        <v>1E-3</v>
      </c>
      <c r="T21" s="1289"/>
      <c r="U21" s="718">
        <v>1E-3</v>
      </c>
      <c r="V21" s="1038">
        <v>1E-3</v>
      </c>
      <c r="W21" s="1289"/>
      <c r="X21" s="718">
        <v>2.0500000000000038E-4</v>
      </c>
      <c r="Y21" s="1038">
        <v>1.4610000000000014E-4</v>
      </c>
      <c r="Z21" s="1289"/>
      <c r="AA21" s="1290">
        <v>50.704241869999883</v>
      </c>
      <c r="AB21" s="1291">
        <v>49.486958950000229</v>
      </c>
      <c r="AC21" s="1292"/>
      <c r="AF21" s="1252" t="s">
        <v>1907</v>
      </c>
      <c r="AG21" s="1405" t="s">
        <v>194</v>
      </c>
      <c r="AH21" s="1405" t="s">
        <v>8</v>
      </c>
      <c r="AI21" s="1405" t="s">
        <v>2102</v>
      </c>
      <c r="AJ21" s="1415">
        <v>1</v>
      </c>
      <c r="AK21" s="1416">
        <v>0.79</v>
      </c>
      <c r="AL21" s="1416">
        <v>0.17</v>
      </c>
      <c r="AM21" s="1416">
        <v>0.04</v>
      </c>
      <c r="AN21" s="1416">
        <v>0.04</v>
      </c>
      <c r="AO21" s="1417"/>
      <c r="AP21" s="1416">
        <v>0.7</v>
      </c>
      <c r="AQ21" s="1416">
        <v>0.3</v>
      </c>
      <c r="AR21" s="1416">
        <v>0</v>
      </c>
      <c r="AT21" s="1313"/>
    </row>
    <row r="22" spans="1:46" ht="12.75" x14ac:dyDescent="0.2">
      <c r="A22" s="1267" t="s">
        <v>2103</v>
      </c>
      <c r="B22" s="1267" t="s">
        <v>2091</v>
      </c>
      <c r="C22" s="1268" t="s">
        <v>8</v>
      </c>
      <c r="D22" s="1269" t="s">
        <v>611</v>
      </c>
      <c r="E22" s="1309" t="s">
        <v>1851</v>
      </c>
      <c r="F22" s="715">
        <v>2.4394189999999947</v>
      </c>
      <c r="G22" s="1039">
        <v>2.0485550000000048</v>
      </c>
      <c r="H22" s="1288"/>
      <c r="I22" s="715">
        <v>0.20000000000000026</v>
      </c>
      <c r="J22" s="1039">
        <v>0.15000000000000027</v>
      </c>
      <c r="K22" s="1288"/>
      <c r="L22" s="715">
        <v>4.7435999999999874E-2</v>
      </c>
      <c r="M22" s="1039">
        <v>4.1263000000000147E-2</v>
      </c>
      <c r="N22" s="1288"/>
      <c r="O22" s="718">
        <v>2.0500000000000015E-3</v>
      </c>
      <c r="P22" s="1038">
        <v>1.4610000000000053E-3</v>
      </c>
      <c r="Q22" s="1289"/>
      <c r="R22" s="718">
        <v>1E-3</v>
      </c>
      <c r="S22" s="1038">
        <v>1E-3</v>
      </c>
      <c r="T22" s="1289"/>
      <c r="U22" s="718">
        <v>1E-3</v>
      </c>
      <c r="V22" s="1038">
        <v>1E-3</v>
      </c>
      <c r="W22" s="1289"/>
      <c r="X22" s="718">
        <v>2.0500000000000016E-4</v>
      </c>
      <c r="Y22" s="1038">
        <v>1.4610000000000052E-4</v>
      </c>
      <c r="Z22" s="1289"/>
      <c r="AA22" s="1290">
        <v>49.623867250000053</v>
      </c>
      <c r="AB22" s="1291">
        <v>48.792081630000183</v>
      </c>
      <c r="AC22" s="1292"/>
      <c r="AF22" s="1284" t="s">
        <v>2092</v>
      </c>
      <c r="AG22" s="1406" t="s">
        <v>194</v>
      </c>
      <c r="AH22" s="1406" t="s">
        <v>8</v>
      </c>
      <c r="AI22" s="1406" t="s">
        <v>2102</v>
      </c>
      <c r="AJ22" s="1415">
        <v>0</v>
      </c>
      <c r="AK22" s="1416">
        <v>0.21</v>
      </c>
      <c r="AL22" s="1416">
        <v>0.12</v>
      </c>
      <c r="AM22" s="1416">
        <v>0.03</v>
      </c>
      <c r="AN22" s="1416">
        <v>0.03</v>
      </c>
      <c r="AO22" s="1417"/>
      <c r="AP22" s="1416">
        <v>0.7</v>
      </c>
      <c r="AQ22" s="1416">
        <v>0.3</v>
      </c>
      <c r="AR22" s="1416">
        <v>0</v>
      </c>
      <c r="AT22" s="1313"/>
    </row>
    <row r="23" spans="1:46" ht="12.75" x14ac:dyDescent="0.2">
      <c r="A23" s="1267" t="s">
        <v>2104</v>
      </c>
      <c r="B23" s="1267" t="s">
        <v>2091</v>
      </c>
      <c r="C23" s="1268" t="s">
        <v>710</v>
      </c>
      <c r="D23" s="1269" t="s">
        <v>103</v>
      </c>
      <c r="E23" s="1309" t="s">
        <v>152</v>
      </c>
      <c r="F23" s="715">
        <v>0</v>
      </c>
      <c r="G23" s="1039">
        <v>0</v>
      </c>
      <c r="H23" s="1288"/>
      <c r="I23" s="715">
        <v>0</v>
      </c>
      <c r="J23" s="1039">
        <v>0</v>
      </c>
      <c r="K23" s="1288"/>
      <c r="L23" s="715">
        <v>0</v>
      </c>
      <c r="M23" s="1039">
        <v>0</v>
      </c>
      <c r="N23" s="1288"/>
      <c r="O23" s="718">
        <v>0</v>
      </c>
      <c r="P23" s="1038">
        <v>0</v>
      </c>
      <c r="Q23" s="1289"/>
      <c r="R23" s="718">
        <v>0</v>
      </c>
      <c r="S23" s="1038">
        <v>0</v>
      </c>
      <c r="T23" s="1289"/>
      <c r="U23" s="718">
        <v>0</v>
      </c>
      <c r="V23" s="1038">
        <v>0</v>
      </c>
      <c r="W23" s="1289"/>
      <c r="X23" s="718">
        <v>0</v>
      </c>
      <c r="Y23" s="1038">
        <v>0</v>
      </c>
      <c r="Z23" s="1289"/>
      <c r="AA23" s="1290">
        <v>0</v>
      </c>
      <c r="AB23" s="1291">
        <v>0</v>
      </c>
      <c r="AC23" s="1292"/>
      <c r="AF23" s="1284" t="s">
        <v>1906</v>
      </c>
      <c r="AG23" s="1406" t="s">
        <v>194</v>
      </c>
      <c r="AH23" s="1406" t="s">
        <v>8</v>
      </c>
      <c r="AI23" s="1406" t="s">
        <v>2102</v>
      </c>
      <c r="AJ23" s="1415">
        <v>0</v>
      </c>
      <c r="AK23" s="1416">
        <v>0</v>
      </c>
      <c r="AL23" s="1416">
        <v>0.49</v>
      </c>
      <c r="AM23" s="1416">
        <v>0.13</v>
      </c>
      <c r="AN23" s="1416">
        <v>0.11</v>
      </c>
      <c r="AO23" s="1417"/>
      <c r="AP23" s="1416">
        <v>0.7</v>
      </c>
      <c r="AQ23" s="1416">
        <v>0.3</v>
      </c>
      <c r="AR23" s="1416">
        <v>0</v>
      </c>
      <c r="AT23" s="1313"/>
    </row>
    <row r="24" spans="1:46" ht="12.75" x14ac:dyDescent="0.2">
      <c r="A24" s="1054" t="s">
        <v>1901</v>
      </c>
      <c r="B24" s="1054" t="s">
        <v>193</v>
      </c>
      <c r="C24" s="1053" t="s">
        <v>8</v>
      </c>
      <c r="D24" s="1052" t="s">
        <v>1900</v>
      </c>
      <c r="E24" s="1314" t="s">
        <v>1847</v>
      </c>
      <c r="F24" s="715">
        <v>24.625000000000068</v>
      </c>
      <c r="G24" s="1039">
        <v>25.704999999999924</v>
      </c>
      <c r="H24" s="716">
        <v>33.950000000000003</v>
      </c>
      <c r="I24" s="715">
        <v>6.615000000000018</v>
      </c>
      <c r="J24" s="1039">
        <v>4.72</v>
      </c>
      <c r="K24" s="716">
        <v>4.9299999999999935</v>
      </c>
      <c r="L24" s="715">
        <v>7.0000000000000145E-2</v>
      </c>
      <c r="M24" s="1039">
        <v>0.15500000000000011</v>
      </c>
      <c r="N24" s="716">
        <v>0.25500000000000017</v>
      </c>
      <c r="O24" s="718">
        <v>0.10999999999999995</v>
      </c>
      <c r="P24" s="1038">
        <v>0.11000000000000003</v>
      </c>
      <c r="Q24" s="719">
        <v>0.10999999999999976</v>
      </c>
      <c r="R24" s="718">
        <v>2.0000000000000048E-3</v>
      </c>
      <c r="S24" s="1038">
        <v>1.9999999999999883E-3</v>
      </c>
      <c r="T24" s="719">
        <v>2E-3</v>
      </c>
      <c r="U24" s="718">
        <v>2.0000000000000048E-3</v>
      </c>
      <c r="V24" s="1038">
        <v>1.9999999999999883E-3</v>
      </c>
      <c r="W24" s="719">
        <v>2E-3</v>
      </c>
      <c r="X24" s="718">
        <v>2.2000000000000037E-2</v>
      </c>
      <c r="Y24" s="1038">
        <v>2.1999999999999967E-2</v>
      </c>
      <c r="Z24" s="719">
        <v>2.2000000000000016E-2</v>
      </c>
      <c r="AA24" s="1290">
        <v>95.812500000000128</v>
      </c>
      <c r="AB24" s="1291">
        <v>93.25750000000005</v>
      </c>
      <c r="AC24" s="1315">
        <v>116.98250000000009</v>
      </c>
      <c r="AF24" s="1284" t="s">
        <v>1905</v>
      </c>
      <c r="AG24" s="1406" t="s">
        <v>194</v>
      </c>
      <c r="AH24" s="1406" t="s">
        <v>8</v>
      </c>
      <c r="AI24" s="1406" t="s">
        <v>2102</v>
      </c>
      <c r="AJ24" s="1415">
        <v>0</v>
      </c>
      <c r="AK24" s="1416">
        <v>0</v>
      </c>
      <c r="AL24" s="1416">
        <v>0.21</v>
      </c>
      <c r="AM24" s="1416">
        <v>0.56000000000000005</v>
      </c>
      <c r="AN24" s="1416">
        <v>0.48</v>
      </c>
      <c r="AO24" s="1417"/>
      <c r="AP24" s="1416">
        <v>0.7</v>
      </c>
      <c r="AQ24" s="1416">
        <v>0.3</v>
      </c>
      <c r="AR24" s="1416">
        <v>0</v>
      </c>
      <c r="AT24" s="1313"/>
    </row>
    <row r="25" spans="1:46" ht="12.75" x14ac:dyDescent="0.2">
      <c r="A25" s="1054" t="s">
        <v>1899</v>
      </c>
      <c r="B25" s="1054" t="s">
        <v>193</v>
      </c>
      <c r="C25" s="1053" t="s">
        <v>8</v>
      </c>
      <c r="D25" s="1052" t="s">
        <v>1460</v>
      </c>
      <c r="E25" s="1314" t="s">
        <v>1847</v>
      </c>
      <c r="F25" s="715">
        <v>24.029999999999983</v>
      </c>
      <c r="G25" s="1039">
        <v>21.520000000000056</v>
      </c>
      <c r="H25" s="716">
        <v>26.750000000000107</v>
      </c>
      <c r="I25" s="715">
        <v>1.8299999999999927</v>
      </c>
      <c r="J25" s="1039">
        <v>0.94</v>
      </c>
      <c r="K25" s="716">
        <v>1.0200000000000007</v>
      </c>
      <c r="L25" s="715">
        <v>0.1100000000000001</v>
      </c>
      <c r="M25" s="1039">
        <v>0.25000000000000083</v>
      </c>
      <c r="N25" s="716">
        <v>0.40000000000000135</v>
      </c>
      <c r="O25" s="718">
        <v>1.9999999999999955E-2</v>
      </c>
      <c r="P25" s="1038">
        <v>2.0000000000000039E-2</v>
      </c>
      <c r="Q25" s="719">
        <v>2.0000000000000046E-2</v>
      </c>
      <c r="R25" s="718">
        <v>1.9999999999999953E-3</v>
      </c>
      <c r="S25" s="1038">
        <v>2.0000000000000039E-3</v>
      </c>
      <c r="T25" s="719">
        <v>2.0000000000000048E-3</v>
      </c>
      <c r="U25" s="718">
        <v>1.9999999999999953E-3</v>
      </c>
      <c r="V25" s="1038">
        <v>2.0000000000000039E-3</v>
      </c>
      <c r="W25" s="719">
        <v>2.0000000000000048E-3</v>
      </c>
      <c r="X25" s="718">
        <v>4.0000000000000027E-3</v>
      </c>
      <c r="Y25" s="1038">
        <v>4.0000000000000122E-3</v>
      </c>
      <c r="Z25" s="719">
        <v>4.0000000000000131E-3</v>
      </c>
      <c r="AA25" s="1290">
        <v>116.21600000000008</v>
      </c>
      <c r="AB25" s="1291">
        <v>92.052999999999955</v>
      </c>
      <c r="AC25" s="1315">
        <v>116.21600000000022</v>
      </c>
      <c r="AF25" s="1284" t="s">
        <v>1904</v>
      </c>
      <c r="AG25" s="1406" t="s">
        <v>194</v>
      </c>
      <c r="AH25" s="1406" t="s">
        <v>8</v>
      </c>
      <c r="AI25" s="1406" t="s">
        <v>2102</v>
      </c>
      <c r="AJ25" s="1415">
        <v>0</v>
      </c>
      <c r="AK25" s="1416">
        <v>0</v>
      </c>
      <c r="AL25" s="1416">
        <v>0</v>
      </c>
      <c r="AM25" s="1416">
        <v>0.17</v>
      </c>
      <c r="AN25" s="1416">
        <v>0.21</v>
      </c>
      <c r="AO25" s="1417"/>
      <c r="AP25" s="1416">
        <v>0.7</v>
      </c>
      <c r="AQ25" s="1416">
        <v>0.3</v>
      </c>
      <c r="AR25" s="1416">
        <v>0</v>
      </c>
      <c r="AT25" s="1313"/>
    </row>
    <row r="26" spans="1:46" ht="12.75" x14ac:dyDescent="0.2">
      <c r="A26" s="1054" t="s">
        <v>1898</v>
      </c>
      <c r="B26" s="1054" t="s">
        <v>193</v>
      </c>
      <c r="C26" s="1053" t="s">
        <v>8</v>
      </c>
      <c r="D26" s="1052" t="s">
        <v>1897</v>
      </c>
      <c r="E26" s="1314" t="s">
        <v>1847</v>
      </c>
      <c r="F26" s="715">
        <v>17.490000000000027</v>
      </c>
      <c r="G26" s="1039">
        <v>18.040000000000113</v>
      </c>
      <c r="H26" s="716">
        <v>25.509999999999984</v>
      </c>
      <c r="I26" s="715">
        <v>3.3599999999999879</v>
      </c>
      <c r="J26" s="1039">
        <v>1.6100000000000105</v>
      </c>
      <c r="K26" s="716">
        <v>1.1299999999999966</v>
      </c>
      <c r="L26" s="715">
        <v>0.12000000000000016</v>
      </c>
      <c r="M26" s="1039">
        <v>0.27000000000000191</v>
      </c>
      <c r="N26" s="716">
        <v>0.42000000000000032</v>
      </c>
      <c r="O26" s="718">
        <v>2.0000000000000028E-2</v>
      </c>
      <c r="P26" s="1038">
        <v>2.0000000000000098E-2</v>
      </c>
      <c r="Q26" s="719">
        <v>1.9999999999999997E-2</v>
      </c>
      <c r="R26" s="718">
        <v>2.0000000000000031E-3</v>
      </c>
      <c r="S26" s="1038">
        <v>2.00000000000001E-3</v>
      </c>
      <c r="T26" s="719">
        <v>2E-3</v>
      </c>
      <c r="U26" s="718">
        <v>2.0000000000000031E-3</v>
      </c>
      <c r="V26" s="1038">
        <v>2.00000000000001E-3</v>
      </c>
      <c r="W26" s="719">
        <v>2E-3</v>
      </c>
      <c r="X26" s="718">
        <v>4.0000000000000062E-3</v>
      </c>
      <c r="Y26" s="1038">
        <v>4.0000000000000296E-3</v>
      </c>
      <c r="Z26" s="719">
        <v>4.0000000000000001E-3</v>
      </c>
      <c r="AA26" s="1290">
        <v>149.06600000000017</v>
      </c>
      <c r="AB26" s="1291">
        <v>110.37600000000059</v>
      </c>
      <c r="AC26" s="1315">
        <v>127.6040000000002</v>
      </c>
      <c r="AF26" s="1284" t="s">
        <v>1903</v>
      </c>
      <c r="AG26" s="1406" t="s">
        <v>194</v>
      </c>
      <c r="AH26" s="1406" t="s">
        <v>8</v>
      </c>
      <c r="AI26" s="1406" t="s">
        <v>2102</v>
      </c>
      <c r="AJ26" s="1415">
        <v>0</v>
      </c>
      <c r="AK26" s="1416">
        <v>0</v>
      </c>
      <c r="AL26" s="1416">
        <v>0</v>
      </c>
      <c r="AM26" s="1416">
        <v>0</v>
      </c>
      <c r="AN26" s="1416">
        <v>0.05</v>
      </c>
      <c r="AO26" s="1417"/>
      <c r="AP26" s="1416">
        <v>0.7</v>
      </c>
      <c r="AQ26" s="1416">
        <v>0.3</v>
      </c>
      <c r="AR26" s="1416">
        <v>0</v>
      </c>
      <c r="AT26" s="1313"/>
    </row>
    <row r="27" spans="1:46" ht="12.75" x14ac:dyDescent="0.2">
      <c r="A27" s="1054" t="s">
        <v>1896</v>
      </c>
      <c r="B27" s="1054" t="s">
        <v>193</v>
      </c>
      <c r="C27" s="1053" t="s">
        <v>8</v>
      </c>
      <c r="D27" s="1052" t="s">
        <v>741</v>
      </c>
      <c r="E27" s="1314" t="s">
        <v>1845</v>
      </c>
      <c r="F27" s="715">
        <v>10.685000000000008</v>
      </c>
      <c r="G27" s="1039">
        <v>14.061999999999996</v>
      </c>
      <c r="H27" s="716">
        <v>15.022000000000023</v>
      </c>
      <c r="I27" s="715">
        <v>3.2985000000000135</v>
      </c>
      <c r="J27" s="1039">
        <v>3.2010000000000027</v>
      </c>
      <c r="K27" s="716">
        <v>3.0435000000000039</v>
      </c>
      <c r="L27" s="715">
        <v>0.13000000000000039</v>
      </c>
      <c r="M27" s="1039">
        <v>0.24449999999999952</v>
      </c>
      <c r="N27" s="716">
        <v>0.45700000000000068</v>
      </c>
      <c r="O27" s="718">
        <v>4.7000000000000187E-2</v>
      </c>
      <c r="P27" s="1038">
        <v>4.699999999999991E-2</v>
      </c>
      <c r="Q27" s="719">
        <v>4.6999999999999979E-2</v>
      </c>
      <c r="R27" s="718">
        <v>2.0000000000000061E-3</v>
      </c>
      <c r="S27" s="1038">
        <v>2E-3</v>
      </c>
      <c r="T27" s="719">
        <v>2.0000000000000035E-3</v>
      </c>
      <c r="U27" s="718">
        <v>2.0000000000000061E-3</v>
      </c>
      <c r="V27" s="1038">
        <v>2E-3</v>
      </c>
      <c r="W27" s="719">
        <v>2.0000000000000035E-3</v>
      </c>
      <c r="X27" s="718">
        <v>9.4000000000000142E-3</v>
      </c>
      <c r="Y27" s="1038">
        <v>9.4000000000000038E-3</v>
      </c>
      <c r="Z27" s="719">
        <v>9.3999999999999952E-3</v>
      </c>
      <c r="AA27" s="1290">
        <v>72.978100000000069</v>
      </c>
      <c r="AB27" s="1291">
        <v>89.574649999999906</v>
      </c>
      <c r="AC27" s="1315">
        <v>111.12059999999985</v>
      </c>
      <c r="AF27" s="1284" t="s">
        <v>1902</v>
      </c>
      <c r="AG27" s="1406" t="s">
        <v>194</v>
      </c>
      <c r="AH27" s="1406" t="s">
        <v>710</v>
      </c>
      <c r="AI27" s="1406" t="s">
        <v>2105</v>
      </c>
      <c r="AJ27" s="1415">
        <v>0</v>
      </c>
      <c r="AK27" s="1416">
        <v>0</v>
      </c>
      <c r="AL27" s="1416">
        <v>0</v>
      </c>
      <c r="AM27" s="1416">
        <v>0.05</v>
      </c>
      <c r="AN27" s="1416">
        <v>0.08</v>
      </c>
      <c r="AO27" s="1417"/>
      <c r="AP27" s="1416">
        <v>0.7</v>
      </c>
      <c r="AQ27" s="1416">
        <v>0.3</v>
      </c>
      <c r="AR27" s="1416">
        <v>0</v>
      </c>
      <c r="AT27" s="1313"/>
    </row>
    <row r="28" spans="1:46" ht="12.75" x14ac:dyDescent="0.2">
      <c r="A28" s="1054" t="s">
        <v>1895</v>
      </c>
      <c r="B28" s="1054" t="s">
        <v>193</v>
      </c>
      <c r="C28" s="1053" t="s">
        <v>8</v>
      </c>
      <c r="D28" s="1052" t="s">
        <v>757</v>
      </c>
      <c r="E28" s="1314" t="s">
        <v>1845</v>
      </c>
      <c r="F28" s="715">
        <v>8.9699999999999989</v>
      </c>
      <c r="G28" s="1039">
        <v>13.340000000000003</v>
      </c>
      <c r="H28" s="716">
        <v>21.279999999999969</v>
      </c>
      <c r="I28" s="715">
        <v>1.1200000000000008</v>
      </c>
      <c r="J28" s="1039">
        <v>0.750000000000001</v>
      </c>
      <c r="K28" s="716">
        <v>0.8199999999999964</v>
      </c>
      <c r="L28" s="715">
        <v>0.25999999999999968</v>
      </c>
      <c r="M28" s="1039">
        <v>0.47999999999999909</v>
      </c>
      <c r="N28" s="716">
        <v>0.8199999999999964</v>
      </c>
      <c r="O28" s="718">
        <v>1.9999999999999928E-2</v>
      </c>
      <c r="P28" s="1038">
        <v>2.0000000000000039E-2</v>
      </c>
      <c r="Q28" s="719">
        <v>0.02</v>
      </c>
      <c r="R28" s="718">
        <v>1.9999999999999931E-3</v>
      </c>
      <c r="S28" s="1038">
        <v>2.0000000000000039E-3</v>
      </c>
      <c r="T28" s="719">
        <v>2E-3</v>
      </c>
      <c r="U28" s="718">
        <v>1.9999999999999931E-3</v>
      </c>
      <c r="V28" s="1038">
        <v>2.0000000000000039E-3</v>
      </c>
      <c r="W28" s="719">
        <v>2E-3</v>
      </c>
      <c r="X28" s="718">
        <v>3.9999999999999966E-3</v>
      </c>
      <c r="Y28" s="1038">
        <v>3.9999999999999923E-3</v>
      </c>
      <c r="Z28" s="719">
        <v>4.0000000000000001E-3</v>
      </c>
      <c r="AA28" s="1290">
        <v>99.572000000000003</v>
      </c>
      <c r="AB28" s="1291">
        <v>94.46200000000016</v>
      </c>
      <c r="AC28" s="1315">
        <v>143.73699999999997</v>
      </c>
      <c r="AF28" s="1258" t="s">
        <v>2094</v>
      </c>
      <c r="AG28" s="1407" t="s">
        <v>2090</v>
      </c>
      <c r="AH28" s="1407" t="s">
        <v>710</v>
      </c>
      <c r="AI28" s="1407" t="s">
        <v>2106</v>
      </c>
      <c r="AJ28" s="1418">
        <v>0</v>
      </c>
      <c r="AK28" s="1419">
        <v>0</v>
      </c>
      <c r="AL28" s="1419">
        <v>1</v>
      </c>
      <c r="AM28" s="1419">
        <v>1</v>
      </c>
      <c r="AN28" s="1419">
        <v>1</v>
      </c>
      <c r="AO28" s="1417"/>
      <c r="AP28" s="1419">
        <v>0.7</v>
      </c>
      <c r="AQ28" s="1419">
        <v>0.3</v>
      </c>
      <c r="AR28" s="1419">
        <v>0</v>
      </c>
      <c r="AT28" s="1313"/>
    </row>
    <row r="29" spans="1:46" ht="12.75" x14ac:dyDescent="0.2">
      <c r="A29" s="1054" t="s">
        <v>1894</v>
      </c>
      <c r="B29" s="1054" t="s">
        <v>193</v>
      </c>
      <c r="C29" s="1053" t="s">
        <v>8</v>
      </c>
      <c r="D29" s="1052" t="s">
        <v>784</v>
      </c>
      <c r="E29" s="1314" t="s">
        <v>1845</v>
      </c>
      <c r="F29" s="715">
        <v>9.1099999999999941</v>
      </c>
      <c r="G29" s="1039">
        <v>6.8599999999999755</v>
      </c>
      <c r="H29" s="716">
        <v>12.05999999999999</v>
      </c>
      <c r="I29" s="715">
        <v>1.4000000000000004</v>
      </c>
      <c r="J29" s="1039">
        <v>0.73999999999999955</v>
      </c>
      <c r="K29" s="716">
        <v>1.0199999999999965</v>
      </c>
      <c r="L29" s="715">
        <v>0.1700000000000001</v>
      </c>
      <c r="M29" s="1039">
        <v>0.52000000000000024</v>
      </c>
      <c r="N29" s="716">
        <v>1.2199999999999964</v>
      </c>
      <c r="O29" s="718">
        <v>1.9999999999999938E-2</v>
      </c>
      <c r="P29" s="1038">
        <v>1.9999999999999997E-2</v>
      </c>
      <c r="Q29" s="719">
        <v>0.02</v>
      </c>
      <c r="R29" s="718">
        <v>1.999999999999994E-3</v>
      </c>
      <c r="S29" s="1038">
        <v>1.9999999999999996E-3</v>
      </c>
      <c r="T29" s="719">
        <v>2E-3</v>
      </c>
      <c r="U29" s="718">
        <v>1.999999999999994E-3</v>
      </c>
      <c r="V29" s="1038">
        <v>1.9999999999999996E-3</v>
      </c>
      <c r="W29" s="719">
        <v>2E-3</v>
      </c>
      <c r="X29" s="718">
        <v>4.0000000000000036E-3</v>
      </c>
      <c r="Y29" s="1038">
        <v>3.9999999999999992E-3</v>
      </c>
      <c r="Z29" s="719">
        <v>4.0000000000000001E-3</v>
      </c>
      <c r="AA29" s="1290">
        <v>159.43199999999891</v>
      </c>
      <c r="AB29" s="1291">
        <v>116.43499999999953</v>
      </c>
      <c r="AC29" s="1315">
        <v>137.31299999999976</v>
      </c>
      <c r="AF29" s="1267" t="s">
        <v>2095</v>
      </c>
      <c r="AG29" s="1408" t="s">
        <v>2091</v>
      </c>
      <c r="AH29" s="1408" t="s">
        <v>8</v>
      </c>
      <c r="AI29" s="1408" t="s">
        <v>2107</v>
      </c>
      <c r="AJ29" s="1420">
        <v>1</v>
      </c>
      <c r="AK29" s="1421">
        <v>0.79</v>
      </c>
      <c r="AL29" s="1421">
        <v>0.1</v>
      </c>
      <c r="AM29" s="1421">
        <v>0.02</v>
      </c>
      <c r="AN29" s="1421">
        <v>0.02</v>
      </c>
      <c r="AO29" s="1417"/>
      <c r="AP29" s="1421">
        <v>0.7</v>
      </c>
      <c r="AQ29" s="1421">
        <v>0.3</v>
      </c>
      <c r="AR29" s="1421">
        <v>0</v>
      </c>
      <c r="AT29" s="1313"/>
    </row>
    <row r="30" spans="1:46" ht="12.75" x14ac:dyDescent="0.2">
      <c r="A30" s="1054" t="s">
        <v>1893</v>
      </c>
      <c r="B30" s="1054" t="s">
        <v>193</v>
      </c>
      <c r="C30" s="1053" t="s">
        <v>8</v>
      </c>
      <c r="D30" s="1052" t="s">
        <v>743</v>
      </c>
      <c r="E30" s="1314" t="s">
        <v>1843</v>
      </c>
      <c r="F30" s="715">
        <v>6.2900000000000515</v>
      </c>
      <c r="G30" s="1039">
        <v>7.1900000000000066</v>
      </c>
      <c r="H30" s="716">
        <v>9.558000000000046</v>
      </c>
      <c r="I30" s="715">
        <v>1.3380000000000085</v>
      </c>
      <c r="J30" s="1039">
        <v>1.0880000000000001</v>
      </c>
      <c r="K30" s="716">
        <v>1.0500000000000054</v>
      </c>
      <c r="L30" s="715">
        <v>0.14200000000000104</v>
      </c>
      <c r="M30" s="1039">
        <v>0.20200000000000046</v>
      </c>
      <c r="N30" s="716">
        <v>0.39800000000000174</v>
      </c>
      <c r="O30" s="718">
        <v>2.2000000000000186E-2</v>
      </c>
      <c r="P30" s="1038">
        <v>2.2000000000000047E-2</v>
      </c>
      <c r="Q30" s="719">
        <v>2.2000000000000089E-2</v>
      </c>
      <c r="R30" s="718">
        <v>2.0000000000000091E-3</v>
      </c>
      <c r="S30" s="1038">
        <v>2.0000000000000039E-3</v>
      </c>
      <c r="T30" s="719">
        <v>2.0000000000000061E-3</v>
      </c>
      <c r="U30" s="718">
        <v>2.0000000000000091E-3</v>
      </c>
      <c r="V30" s="1038">
        <v>2.0000000000000039E-3</v>
      </c>
      <c r="W30" s="719">
        <v>2.0000000000000061E-3</v>
      </c>
      <c r="X30" s="718">
        <v>4.4000000000000376E-3</v>
      </c>
      <c r="Y30" s="1038">
        <v>4.3999999999999942E-3</v>
      </c>
      <c r="Z30" s="719">
        <v>4.4000000000000176E-3</v>
      </c>
      <c r="AA30" s="1290">
        <v>70.328200000000521</v>
      </c>
      <c r="AB30" s="1291">
        <v>87.118200000000186</v>
      </c>
      <c r="AC30" s="1315">
        <v>109.68980000000049</v>
      </c>
      <c r="AF30" s="1267" t="s">
        <v>2097</v>
      </c>
      <c r="AG30" s="1408" t="s">
        <v>2091</v>
      </c>
      <c r="AH30" s="1408" t="s">
        <v>8</v>
      </c>
      <c r="AI30" s="1408" t="s">
        <v>2107</v>
      </c>
      <c r="AJ30" s="1420">
        <v>0</v>
      </c>
      <c r="AK30" s="1421">
        <v>0.21</v>
      </c>
      <c r="AL30" s="1421">
        <v>0.08</v>
      </c>
      <c r="AM30" s="1421">
        <v>0.01</v>
      </c>
      <c r="AN30" s="1421">
        <v>0.01</v>
      </c>
      <c r="AO30" s="1417"/>
      <c r="AP30" s="1421">
        <v>0.7</v>
      </c>
      <c r="AQ30" s="1421">
        <v>0.3</v>
      </c>
      <c r="AR30" s="1421">
        <v>0</v>
      </c>
      <c r="AT30" s="1313"/>
    </row>
    <row r="31" spans="1:46" ht="12.75" x14ac:dyDescent="0.2">
      <c r="A31" s="1054" t="s">
        <v>1892</v>
      </c>
      <c r="B31" s="1054" t="s">
        <v>193</v>
      </c>
      <c r="C31" s="1053" t="s">
        <v>8</v>
      </c>
      <c r="D31" s="1052" t="s">
        <v>759</v>
      </c>
      <c r="E31" s="1314" t="s">
        <v>1843</v>
      </c>
      <c r="F31" s="715">
        <v>6.4699999999999971</v>
      </c>
      <c r="G31" s="1039">
        <v>5.9500000000000384</v>
      </c>
      <c r="H31" s="716">
        <v>9.309999999999981</v>
      </c>
      <c r="I31" s="715">
        <v>1.0499999999999998</v>
      </c>
      <c r="J31" s="1039">
        <v>0.56000000000000405</v>
      </c>
      <c r="K31" s="716">
        <v>0.61000000000000387</v>
      </c>
      <c r="L31" s="715">
        <v>0.18999999999999986</v>
      </c>
      <c r="M31" s="1039">
        <v>0.27000000000000185</v>
      </c>
      <c r="N31" s="716">
        <v>0.53000000000000369</v>
      </c>
      <c r="O31" s="718">
        <v>0.01</v>
      </c>
      <c r="P31" s="1038">
        <v>0.01</v>
      </c>
      <c r="Q31" s="719">
        <v>0.01</v>
      </c>
      <c r="R31" s="718">
        <v>2E-3</v>
      </c>
      <c r="S31" s="1038">
        <v>2.0000000000000078E-3</v>
      </c>
      <c r="T31" s="719">
        <v>2.0000000000000087E-3</v>
      </c>
      <c r="U31" s="718">
        <v>2E-3</v>
      </c>
      <c r="V31" s="1038">
        <v>2.0000000000000078E-3</v>
      </c>
      <c r="W31" s="719">
        <v>2.0000000000000087E-3</v>
      </c>
      <c r="X31" s="718">
        <v>2E-3</v>
      </c>
      <c r="Y31" s="1038">
        <v>2.0000000000000078E-3</v>
      </c>
      <c r="Z31" s="719">
        <v>2.0000000000000087E-3</v>
      </c>
      <c r="AA31" s="1290">
        <v>99.571999999999846</v>
      </c>
      <c r="AB31" s="1291">
        <v>94.462000000000188</v>
      </c>
      <c r="AC31" s="1315">
        <v>143.73700000000051</v>
      </c>
      <c r="AF31" s="1267" t="s">
        <v>2098</v>
      </c>
      <c r="AG31" s="1408" t="s">
        <v>2091</v>
      </c>
      <c r="AH31" s="1408" t="s">
        <v>8</v>
      </c>
      <c r="AI31" s="1408" t="s">
        <v>2107</v>
      </c>
      <c r="AJ31" s="1420">
        <v>0</v>
      </c>
      <c r="AK31" s="1421">
        <v>0</v>
      </c>
      <c r="AL31" s="1421">
        <v>0.47</v>
      </c>
      <c r="AM31" s="1421">
        <v>0.08</v>
      </c>
      <c r="AN31" s="1421">
        <v>0.06</v>
      </c>
      <c r="AO31" s="1417"/>
      <c r="AP31" s="1421">
        <v>0.7</v>
      </c>
      <c r="AQ31" s="1421">
        <v>0.3</v>
      </c>
      <c r="AR31" s="1421">
        <v>0</v>
      </c>
      <c r="AT31" s="1313"/>
    </row>
    <row r="32" spans="1:46" ht="12.75" x14ac:dyDescent="0.2">
      <c r="A32" s="1054" t="s">
        <v>1891</v>
      </c>
      <c r="B32" s="1054" t="s">
        <v>193</v>
      </c>
      <c r="C32" s="1053" t="s">
        <v>8</v>
      </c>
      <c r="D32" s="1052" t="s">
        <v>786</v>
      </c>
      <c r="E32" s="1314" t="s">
        <v>1843</v>
      </c>
      <c r="F32" s="715">
        <v>6.4699999999999935</v>
      </c>
      <c r="G32" s="1039">
        <v>5.9499999999999984</v>
      </c>
      <c r="H32" s="716">
        <v>9.3100000000000058</v>
      </c>
      <c r="I32" s="715">
        <v>1.0499999999999994</v>
      </c>
      <c r="J32" s="1039">
        <v>0.55999999999999905</v>
      </c>
      <c r="K32" s="716">
        <v>0.61000000000000032</v>
      </c>
      <c r="L32" s="715">
        <v>0.18999999999999984</v>
      </c>
      <c r="M32" s="1039">
        <v>0.26999999999999968</v>
      </c>
      <c r="N32" s="716">
        <v>0.52999999999999992</v>
      </c>
      <c r="O32" s="718">
        <v>9.9999999999999707E-3</v>
      </c>
      <c r="P32" s="1038">
        <v>0.01</v>
      </c>
      <c r="Q32" s="719">
        <v>0.01</v>
      </c>
      <c r="R32" s="718">
        <v>1.9999999999999974E-3</v>
      </c>
      <c r="S32" s="1038">
        <v>1.9999999999999914E-3</v>
      </c>
      <c r="T32" s="719">
        <v>2E-3</v>
      </c>
      <c r="U32" s="718">
        <v>1.9999999999999974E-3</v>
      </c>
      <c r="V32" s="1038">
        <v>1.9999999999999914E-3</v>
      </c>
      <c r="W32" s="719">
        <v>2E-3</v>
      </c>
      <c r="X32" s="718">
        <v>1.9999999999999974E-3</v>
      </c>
      <c r="Y32" s="1038">
        <v>1.9999999999999914E-3</v>
      </c>
      <c r="Z32" s="719">
        <v>2E-3</v>
      </c>
      <c r="AA32" s="1290">
        <v>159.43199999999993</v>
      </c>
      <c r="AB32" s="1291">
        <v>116.43499999999945</v>
      </c>
      <c r="AC32" s="1315">
        <v>137.31299999999956</v>
      </c>
      <c r="AF32" s="1267" t="s">
        <v>2100</v>
      </c>
      <c r="AG32" s="1408" t="s">
        <v>2091</v>
      </c>
      <c r="AH32" s="1408" t="s">
        <v>8</v>
      </c>
      <c r="AI32" s="1408" t="s">
        <v>2107</v>
      </c>
      <c r="AJ32" s="1420">
        <v>0</v>
      </c>
      <c r="AK32" s="1421">
        <v>0</v>
      </c>
      <c r="AL32" s="1421">
        <v>0.32</v>
      </c>
      <c r="AM32" s="1421">
        <v>0.68</v>
      </c>
      <c r="AN32" s="1421">
        <v>0.56999999999999995</v>
      </c>
      <c r="AO32" s="1417"/>
      <c r="AP32" s="1421">
        <v>0.7</v>
      </c>
      <c r="AQ32" s="1421">
        <v>0.3</v>
      </c>
      <c r="AR32" s="1421">
        <v>0</v>
      </c>
      <c r="AT32" s="1313"/>
    </row>
    <row r="33" spans="1:46" ht="12.75" x14ac:dyDescent="0.2">
      <c r="A33" s="1054" t="s">
        <v>1890</v>
      </c>
      <c r="B33" s="1054" t="s">
        <v>193</v>
      </c>
      <c r="C33" s="1053" t="s">
        <v>8</v>
      </c>
      <c r="D33" s="1052" t="s">
        <v>745</v>
      </c>
      <c r="E33" s="1314" t="s">
        <v>1841</v>
      </c>
      <c r="F33" s="715">
        <v>1.1703330000000012</v>
      </c>
      <c r="G33" s="1039">
        <v>0.60026100000000193</v>
      </c>
      <c r="H33" s="716">
        <v>0.93218697199999478</v>
      </c>
      <c r="I33" s="715">
        <v>0.24802499999999908</v>
      </c>
      <c r="J33" s="1039">
        <v>7.3232000000000075E-2</v>
      </c>
      <c r="K33" s="716">
        <v>0.21</v>
      </c>
      <c r="L33" s="715">
        <v>8.5266000000000036E-2</v>
      </c>
      <c r="M33" s="1039">
        <v>0.14838800000000019</v>
      </c>
      <c r="N33" s="716">
        <v>0.47</v>
      </c>
      <c r="O33" s="718">
        <v>0.01</v>
      </c>
      <c r="P33" s="1038">
        <v>0.01</v>
      </c>
      <c r="Q33" s="719">
        <v>0.01</v>
      </c>
      <c r="R33" s="718">
        <v>1.9999999999999974E-3</v>
      </c>
      <c r="S33" s="1038">
        <v>2.0000000000000052E-3</v>
      </c>
      <c r="T33" s="719">
        <v>2E-3</v>
      </c>
      <c r="U33" s="718">
        <v>1.9999999999999974E-3</v>
      </c>
      <c r="V33" s="1038">
        <v>2.0000000000000052E-3</v>
      </c>
      <c r="W33" s="719">
        <v>2E-3</v>
      </c>
      <c r="X33" s="718">
        <v>1.9999999999999974E-3</v>
      </c>
      <c r="Y33" s="1038">
        <v>2.0000000000000052E-3</v>
      </c>
      <c r="Z33" s="719">
        <v>2E-3</v>
      </c>
      <c r="AA33" s="1290">
        <v>66.216768339999959</v>
      </c>
      <c r="AB33" s="1291">
        <v>58.11174391999986</v>
      </c>
      <c r="AC33" s="1315">
        <v>127.67699999999962</v>
      </c>
      <c r="AF33" s="1267" t="s">
        <v>2101</v>
      </c>
      <c r="AG33" s="1408" t="s">
        <v>2091</v>
      </c>
      <c r="AH33" s="1408" t="s">
        <v>8</v>
      </c>
      <c r="AI33" s="1408" t="s">
        <v>2107</v>
      </c>
      <c r="AJ33" s="1420">
        <v>0</v>
      </c>
      <c r="AK33" s="1421">
        <v>0</v>
      </c>
      <c r="AL33" s="1421">
        <v>0</v>
      </c>
      <c r="AM33" s="1421">
        <v>0.15</v>
      </c>
      <c r="AN33" s="1421">
        <v>0.2</v>
      </c>
      <c r="AO33" s="1417"/>
      <c r="AP33" s="1421">
        <v>0.7</v>
      </c>
      <c r="AQ33" s="1421">
        <v>0.3</v>
      </c>
      <c r="AR33" s="1421">
        <v>0</v>
      </c>
      <c r="AT33" s="1313"/>
    </row>
    <row r="34" spans="1:46" ht="12.75" x14ac:dyDescent="0.2">
      <c r="A34" s="1054" t="s">
        <v>1889</v>
      </c>
      <c r="B34" s="1054" t="s">
        <v>193</v>
      </c>
      <c r="C34" s="1053" t="s">
        <v>8</v>
      </c>
      <c r="D34" s="1052" t="s">
        <v>761</v>
      </c>
      <c r="E34" s="1314" t="s">
        <v>1841</v>
      </c>
      <c r="F34" s="715">
        <v>2.2341740000000083</v>
      </c>
      <c r="G34" s="1039">
        <v>1.9453679999999989</v>
      </c>
      <c r="H34" s="716">
        <v>3.0210969999999864</v>
      </c>
      <c r="I34" s="715">
        <v>0.40869900000000114</v>
      </c>
      <c r="J34" s="1039">
        <v>7.129699999999993E-2</v>
      </c>
      <c r="K34" s="716">
        <v>7.6381999999999978E-2</v>
      </c>
      <c r="L34" s="715">
        <v>0.11581600000000002</v>
      </c>
      <c r="M34" s="1039">
        <v>0.13992799999999989</v>
      </c>
      <c r="N34" s="716">
        <v>0.24193899999999852</v>
      </c>
      <c r="O34" s="718">
        <v>0.01</v>
      </c>
      <c r="P34" s="1038">
        <v>0.01</v>
      </c>
      <c r="Q34" s="719">
        <v>0.01</v>
      </c>
      <c r="R34" s="718">
        <v>2.0000000000000048E-3</v>
      </c>
      <c r="S34" s="1038">
        <v>1.9999999999999862E-3</v>
      </c>
      <c r="T34" s="719">
        <v>1.9999999999999883E-3</v>
      </c>
      <c r="U34" s="718">
        <v>2.0000000000000048E-3</v>
      </c>
      <c r="V34" s="1038">
        <v>1.9999999999999862E-3</v>
      </c>
      <c r="W34" s="719">
        <v>1.9999999999999883E-3</v>
      </c>
      <c r="X34" s="718">
        <v>2.0000000000000048E-3</v>
      </c>
      <c r="Y34" s="1038">
        <v>1.9999999999999862E-3</v>
      </c>
      <c r="Z34" s="719">
        <v>1.9999999999999883E-3</v>
      </c>
      <c r="AA34" s="1290">
        <v>88.809519610000308</v>
      </c>
      <c r="AB34" s="1291">
        <v>76.434086659999906</v>
      </c>
      <c r="AC34" s="1315">
        <v>66.839757490000082</v>
      </c>
      <c r="AF34" s="1267" t="s">
        <v>2103</v>
      </c>
      <c r="AG34" s="1408" t="s">
        <v>2091</v>
      </c>
      <c r="AH34" s="1408" t="s">
        <v>8</v>
      </c>
      <c r="AI34" s="1408" t="s">
        <v>2107</v>
      </c>
      <c r="AJ34" s="1420">
        <v>0</v>
      </c>
      <c r="AK34" s="1421">
        <v>0</v>
      </c>
      <c r="AL34" s="1421">
        <v>0</v>
      </c>
      <c r="AM34" s="1421">
        <v>0</v>
      </c>
      <c r="AN34" s="1421">
        <v>0.04</v>
      </c>
      <c r="AO34" s="8"/>
      <c r="AP34" s="1421">
        <v>0.7</v>
      </c>
      <c r="AQ34" s="1421">
        <v>0.3</v>
      </c>
      <c r="AR34" s="1421">
        <v>0</v>
      </c>
      <c r="AT34" s="1313"/>
    </row>
    <row r="35" spans="1:46" ht="12.75" x14ac:dyDescent="0.2">
      <c r="A35" s="1054" t="s">
        <v>1888</v>
      </c>
      <c r="B35" s="1054" t="s">
        <v>193</v>
      </c>
      <c r="C35" s="1053" t="s">
        <v>8</v>
      </c>
      <c r="D35" s="1052" t="s">
        <v>788</v>
      </c>
      <c r="E35" s="1314" t="s">
        <v>1841</v>
      </c>
      <c r="F35" s="715">
        <v>1.8744409999999903</v>
      </c>
      <c r="G35" s="1039">
        <v>0.86918200000000012</v>
      </c>
      <c r="H35" s="716">
        <v>0.5185619999999973</v>
      </c>
      <c r="I35" s="715">
        <v>0.29286799999999907</v>
      </c>
      <c r="J35" s="1039">
        <v>0.15939100000000056</v>
      </c>
      <c r="K35" s="716">
        <v>8.5262999999999908E-2</v>
      </c>
      <c r="L35" s="715">
        <v>5.7331999999999911E-2</v>
      </c>
      <c r="M35" s="1039">
        <v>1.2679000000000041E-2</v>
      </c>
      <c r="N35" s="716">
        <v>8.9142999999999847E-2</v>
      </c>
      <c r="O35" s="718">
        <v>9.9999999999999898E-3</v>
      </c>
      <c r="P35" s="1038">
        <v>0.01</v>
      </c>
      <c r="Q35" s="719">
        <v>0.01</v>
      </c>
      <c r="R35" s="718">
        <v>1.9999999999999979E-3</v>
      </c>
      <c r="S35" s="1038">
        <v>2.0000000000000039E-3</v>
      </c>
      <c r="T35" s="719">
        <v>2E-3</v>
      </c>
      <c r="U35" s="718">
        <v>1.9999999999999979E-3</v>
      </c>
      <c r="V35" s="1038">
        <v>2.0000000000000039E-3</v>
      </c>
      <c r="W35" s="719">
        <v>2E-3</v>
      </c>
      <c r="X35" s="718">
        <v>1.9999999999999979E-3</v>
      </c>
      <c r="Y35" s="1038">
        <v>2.0000000000000039E-3</v>
      </c>
      <c r="Z35" s="719">
        <v>2E-3</v>
      </c>
      <c r="AA35" s="1290">
        <v>111.38357509999967</v>
      </c>
      <c r="AB35" s="1291">
        <v>74.907290379999878</v>
      </c>
      <c r="AC35" s="1315">
        <v>62.783239649999992</v>
      </c>
      <c r="AF35" s="1267" t="s">
        <v>2104</v>
      </c>
      <c r="AG35" s="1408" t="s">
        <v>2091</v>
      </c>
      <c r="AH35" s="1408" t="s">
        <v>710</v>
      </c>
      <c r="AI35" s="1408" t="s">
        <v>2108</v>
      </c>
      <c r="AJ35" s="1420">
        <v>0</v>
      </c>
      <c r="AK35" s="1421">
        <v>0</v>
      </c>
      <c r="AL35" s="1421">
        <v>0.02</v>
      </c>
      <c r="AM35" s="1421">
        <v>7.0000000000000007E-2</v>
      </c>
      <c r="AN35" s="1421">
        <v>0.1</v>
      </c>
      <c r="AO35" s="8"/>
      <c r="AP35" s="1421">
        <v>0.7</v>
      </c>
      <c r="AQ35" s="1421">
        <v>0.3</v>
      </c>
      <c r="AR35" s="1421">
        <v>0</v>
      </c>
      <c r="AT35" s="1313"/>
    </row>
    <row r="36" spans="1:46" ht="12.75" x14ac:dyDescent="0.2">
      <c r="A36" s="1054" t="s">
        <v>1887</v>
      </c>
      <c r="B36" s="1054" t="s">
        <v>193</v>
      </c>
      <c r="C36" s="1053" t="s">
        <v>8</v>
      </c>
      <c r="D36" s="1052" t="s">
        <v>749</v>
      </c>
      <c r="E36" s="1314" t="s">
        <v>1839</v>
      </c>
      <c r="F36" s="715">
        <v>0.84357499999999841</v>
      </c>
      <c r="G36" s="1039">
        <v>0.52387000000000228</v>
      </c>
      <c r="H36" s="716">
        <v>1.1389113609999988</v>
      </c>
      <c r="I36" s="715">
        <v>0.28512299999999807</v>
      </c>
      <c r="J36" s="1039">
        <v>7.8889000000000417E-2</v>
      </c>
      <c r="K36" s="716">
        <v>0.1049999999999999</v>
      </c>
      <c r="L36" s="715">
        <v>3.7791999999999951E-2</v>
      </c>
      <c r="M36" s="1039">
        <v>6.5446000000000296E-2</v>
      </c>
      <c r="N36" s="716">
        <v>0.156667</v>
      </c>
      <c r="O36" s="718">
        <v>5.000000000000001E-3</v>
      </c>
      <c r="P36" s="1038">
        <v>5.0000000000000201E-3</v>
      </c>
      <c r="Q36" s="719">
        <v>4.9999999999999914E-3</v>
      </c>
      <c r="R36" s="718">
        <v>2E-3</v>
      </c>
      <c r="S36" s="1038">
        <v>2.00000000000001E-3</v>
      </c>
      <c r="T36" s="719">
        <v>1.9999999999999966E-3</v>
      </c>
      <c r="U36" s="718">
        <v>2E-3</v>
      </c>
      <c r="V36" s="1038">
        <v>2.00000000000001E-3</v>
      </c>
      <c r="W36" s="719">
        <v>1.9999999999999966E-3</v>
      </c>
      <c r="X36" s="718">
        <v>1E-3</v>
      </c>
      <c r="Y36" s="1038">
        <v>1E-3</v>
      </c>
      <c r="Z36" s="719">
        <v>1E-3</v>
      </c>
      <c r="AA36" s="1290">
        <v>61.016301570000017</v>
      </c>
      <c r="AB36" s="1291">
        <v>47.368049990000223</v>
      </c>
      <c r="AC36" s="1315">
        <v>127.67699999999998</v>
      </c>
      <c r="AF36" s="1054" t="s">
        <v>1901</v>
      </c>
      <c r="AG36" s="1409" t="s">
        <v>193</v>
      </c>
      <c r="AH36" s="1409" t="s">
        <v>8</v>
      </c>
      <c r="AI36" s="1409" t="s">
        <v>2109</v>
      </c>
      <c r="AJ36" s="1422">
        <v>0.04</v>
      </c>
      <c r="AK36" s="1423">
        <v>0.02</v>
      </c>
      <c r="AL36" s="1423">
        <v>0.01</v>
      </c>
      <c r="AM36" s="1423">
        <v>0</v>
      </c>
      <c r="AN36" s="1423">
        <v>0</v>
      </c>
      <c r="AO36" s="8"/>
      <c r="AP36" s="1423">
        <v>0.2</v>
      </c>
      <c r="AQ36" s="1423">
        <v>0.5</v>
      </c>
      <c r="AR36" s="1423">
        <v>0.3</v>
      </c>
      <c r="AT36" s="1313"/>
    </row>
    <row r="37" spans="1:46" ht="12.75" x14ac:dyDescent="0.2">
      <c r="A37" s="1054" t="s">
        <v>1886</v>
      </c>
      <c r="B37" s="1054" t="s">
        <v>193</v>
      </c>
      <c r="C37" s="1053" t="s">
        <v>8</v>
      </c>
      <c r="D37" s="1052" t="s">
        <v>765</v>
      </c>
      <c r="E37" s="1314" t="s">
        <v>1839</v>
      </c>
      <c r="F37" s="715">
        <v>1.3413540000000008</v>
      </c>
      <c r="G37" s="1039">
        <v>0.5882919999999987</v>
      </c>
      <c r="H37" s="716">
        <v>1.2789669999999986</v>
      </c>
      <c r="I37" s="715">
        <v>0.18682000000000026</v>
      </c>
      <c r="J37" s="1039">
        <v>4.0467999999999851E-2</v>
      </c>
      <c r="K37" s="716">
        <v>0.10256399999999988</v>
      </c>
      <c r="L37" s="715">
        <v>5.5335000000000183E-2</v>
      </c>
      <c r="M37" s="1039">
        <v>3.5305999999999935E-2</v>
      </c>
      <c r="N37" s="716">
        <v>8.6209000000000049E-2</v>
      </c>
      <c r="O37" s="718">
        <v>1.6520000000000033E-3</v>
      </c>
      <c r="P37" s="1038">
        <v>6.6000000000000043E-4</v>
      </c>
      <c r="Q37" s="719">
        <v>1.3709999999999994E-3</v>
      </c>
      <c r="R37" s="718">
        <v>2E-3</v>
      </c>
      <c r="S37" s="1038">
        <v>2E-3</v>
      </c>
      <c r="T37" s="719">
        <v>2E-3</v>
      </c>
      <c r="U37" s="718">
        <v>2E-3</v>
      </c>
      <c r="V37" s="1038">
        <v>2E-3</v>
      </c>
      <c r="W37" s="719">
        <v>2E-3</v>
      </c>
      <c r="X37" s="718">
        <v>3.304000000000006E-4</v>
      </c>
      <c r="Y37" s="1038">
        <v>1.3200000000000009E-4</v>
      </c>
      <c r="Z37" s="719">
        <v>2.7419999999999826E-4</v>
      </c>
      <c r="AA37" s="1290">
        <v>85.924620049999774</v>
      </c>
      <c r="AB37" s="1291">
        <v>64.853862910000075</v>
      </c>
      <c r="AC37" s="1315">
        <v>82.59929731999982</v>
      </c>
      <c r="AF37" s="1054" t="s">
        <v>1899</v>
      </c>
      <c r="AG37" s="1409" t="s">
        <v>193</v>
      </c>
      <c r="AH37" s="1409" t="s">
        <v>8</v>
      </c>
      <c r="AI37" s="1409" t="s">
        <v>2109</v>
      </c>
      <c r="AJ37" s="1422">
        <v>0.15</v>
      </c>
      <c r="AK37" s="1423">
        <v>0.11</v>
      </c>
      <c r="AL37" s="1423">
        <v>0.05</v>
      </c>
      <c r="AM37" s="1423">
        <v>0.03</v>
      </c>
      <c r="AN37" s="1423">
        <v>0.02</v>
      </c>
      <c r="AO37" s="8"/>
      <c r="AP37" s="1423">
        <v>0.15</v>
      </c>
      <c r="AQ37" s="1423">
        <v>0.45</v>
      </c>
      <c r="AR37" s="1423">
        <v>0.4</v>
      </c>
      <c r="AT37" s="1313"/>
    </row>
    <row r="38" spans="1:46" ht="12.75" x14ac:dyDescent="0.2">
      <c r="A38" s="1054" t="s">
        <v>1885</v>
      </c>
      <c r="B38" s="1054" t="s">
        <v>193</v>
      </c>
      <c r="C38" s="1053" t="s">
        <v>8</v>
      </c>
      <c r="D38" s="1052" t="s">
        <v>792</v>
      </c>
      <c r="E38" s="1314" t="s">
        <v>1839</v>
      </c>
      <c r="F38" s="715">
        <v>1.6271680000000024</v>
      </c>
      <c r="G38" s="1039">
        <v>0.77790699999999569</v>
      </c>
      <c r="H38" s="716">
        <v>0.88813399999999698</v>
      </c>
      <c r="I38" s="715">
        <v>0.21684699999999935</v>
      </c>
      <c r="J38" s="1039">
        <v>4.9205000000000179E-2</v>
      </c>
      <c r="K38" s="716">
        <v>7.9385999999999429E-2</v>
      </c>
      <c r="L38" s="715">
        <v>3.2748999999999917E-2</v>
      </c>
      <c r="M38" s="1039">
        <v>1.2281999999999998E-2</v>
      </c>
      <c r="N38" s="716">
        <v>4.1781999999999972E-2</v>
      </c>
      <c r="O38" s="718">
        <v>9.1599999999999993E-4</v>
      </c>
      <c r="P38" s="1038">
        <v>6.13000000000002E-4</v>
      </c>
      <c r="Q38" s="719">
        <v>4.7199999999999998E-4</v>
      </c>
      <c r="R38" s="718">
        <v>2E-3</v>
      </c>
      <c r="S38" s="1038">
        <v>1.9999999999999996E-3</v>
      </c>
      <c r="T38" s="719">
        <v>2E-3</v>
      </c>
      <c r="U38" s="718">
        <v>2E-3</v>
      </c>
      <c r="V38" s="1038">
        <v>1.9999999999999996E-3</v>
      </c>
      <c r="W38" s="719">
        <v>2E-3</v>
      </c>
      <c r="X38" s="718">
        <v>1.832000000000002E-4</v>
      </c>
      <c r="Y38" s="1038">
        <v>1.2260000000000041E-4</v>
      </c>
      <c r="Z38" s="719">
        <v>9.4399999999999733E-5</v>
      </c>
      <c r="AA38" s="1290">
        <v>136.0164417000002</v>
      </c>
      <c r="AB38" s="1291">
        <v>89.832676739999982</v>
      </c>
      <c r="AC38" s="1315">
        <v>103.51110320000005</v>
      </c>
      <c r="AF38" s="1054" t="s">
        <v>1898</v>
      </c>
      <c r="AG38" s="1409" t="s">
        <v>193</v>
      </c>
      <c r="AH38" s="1409" t="s">
        <v>8</v>
      </c>
      <c r="AI38" s="1409" t="s">
        <v>2109</v>
      </c>
      <c r="AJ38" s="1422">
        <v>0.81</v>
      </c>
      <c r="AK38" s="1423">
        <v>0.64</v>
      </c>
      <c r="AL38" s="1423">
        <v>0.28999999999999998</v>
      </c>
      <c r="AM38" s="1423">
        <v>0.12</v>
      </c>
      <c r="AN38" s="1423">
        <v>0.11</v>
      </c>
      <c r="AO38" s="8"/>
      <c r="AP38" s="1423">
        <v>0.15</v>
      </c>
      <c r="AQ38" s="1423">
        <v>0.4</v>
      </c>
      <c r="AR38" s="1423">
        <v>0.45</v>
      </c>
      <c r="AT38" s="1313"/>
    </row>
    <row r="39" spans="1:46" ht="12.75" x14ac:dyDescent="0.2">
      <c r="A39" s="1054" t="s">
        <v>1884</v>
      </c>
      <c r="B39" s="1054" t="s">
        <v>193</v>
      </c>
      <c r="C39" s="1053" t="s">
        <v>8</v>
      </c>
      <c r="D39" s="1052" t="s">
        <v>753</v>
      </c>
      <c r="E39" s="1052" t="s">
        <v>1837</v>
      </c>
      <c r="F39" s="715">
        <v>0.74433099999999908</v>
      </c>
      <c r="G39" s="1039">
        <v>0.46223799999999932</v>
      </c>
      <c r="H39" s="716">
        <v>1.9411760000000022</v>
      </c>
      <c r="I39" s="715">
        <v>8.9610000000000148E-2</v>
      </c>
      <c r="J39" s="1039">
        <v>2.4793999999999972E-2</v>
      </c>
      <c r="K39" s="716">
        <v>3.299999999999996E-2</v>
      </c>
      <c r="L39" s="715">
        <v>2.0246000000000014E-2</v>
      </c>
      <c r="M39" s="1039">
        <v>3.5060999999999891E-2</v>
      </c>
      <c r="N39" s="716">
        <v>8.3929000000000017E-2</v>
      </c>
      <c r="O39" s="718">
        <v>1.2500000000000018E-3</v>
      </c>
      <c r="P39" s="1038">
        <v>1.2499999999999998E-3</v>
      </c>
      <c r="Q39" s="719">
        <v>1.2500000000000018E-3</v>
      </c>
      <c r="R39" s="718">
        <v>2.0000000000000035E-3</v>
      </c>
      <c r="S39" s="1038">
        <v>1.9999999999999974E-3</v>
      </c>
      <c r="T39" s="719">
        <v>2.0000000000000022E-3</v>
      </c>
      <c r="U39" s="718">
        <v>2.0000000000000035E-3</v>
      </c>
      <c r="V39" s="1038">
        <v>1.9999999999999974E-3</v>
      </c>
      <c r="W39" s="719">
        <v>2.0000000000000022E-3</v>
      </c>
      <c r="X39" s="718">
        <v>2.5000000000000033E-4</v>
      </c>
      <c r="Y39" s="1038">
        <v>2.5000000000000001E-4</v>
      </c>
      <c r="Z39" s="719">
        <v>2.4999999999999946E-4</v>
      </c>
      <c r="AA39" s="1290">
        <v>61.016301570000067</v>
      </c>
      <c r="AB39" s="1291">
        <v>47.368049989999918</v>
      </c>
      <c r="AC39" s="1315">
        <v>127.67700000000013</v>
      </c>
      <c r="AF39" s="1054" t="s">
        <v>1896</v>
      </c>
      <c r="AG39" s="1409" t="s">
        <v>193</v>
      </c>
      <c r="AH39" s="1409" t="s">
        <v>8</v>
      </c>
      <c r="AI39" s="1409" t="s">
        <v>2109</v>
      </c>
      <c r="AJ39" s="1422">
        <v>0</v>
      </c>
      <c r="AK39" s="1423">
        <v>0</v>
      </c>
      <c r="AL39" s="1423">
        <v>0.01</v>
      </c>
      <c r="AM39" s="1423">
        <v>0</v>
      </c>
      <c r="AN39" s="1423">
        <v>0</v>
      </c>
      <c r="AO39" s="8"/>
      <c r="AP39" s="1423">
        <v>0.2</v>
      </c>
      <c r="AQ39" s="1423">
        <v>0.5</v>
      </c>
      <c r="AR39" s="1423">
        <v>0.3</v>
      </c>
      <c r="AT39" s="1313"/>
    </row>
    <row r="40" spans="1:46" ht="12.75" x14ac:dyDescent="0.2">
      <c r="A40" s="1054" t="s">
        <v>1883</v>
      </c>
      <c r="B40" s="1054" t="s">
        <v>193</v>
      </c>
      <c r="C40" s="1053" t="s">
        <v>8</v>
      </c>
      <c r="D40" s="1052" t="s">
        <v>769</v>
      </c>
      <c r="E40" s="1052" t="s">
        <v>152</v>
      </c>
      <c r="F40" s="715">
        <v>1.1774110000000051</v>
      </c>
      <c r="G40" s="1039">
        <v>0.51639000000000046</v>
      </c>
      <c r="H40" s="716">
        <v>1.1226490000000005</v>
      </c>
      <c r="I40" s="715">
        <v>7.6466000000000409E-2</v>
      </c>
      <c r="J40" s="1039">
        <v>1.6564000000000023E-2</v>
      </c>
      <c r="K40" s="716">
        <v>4.1979999999999802E-2</v>
      </c>
      <c r="L40" s="715">
        <v>4.1501000000000253E-2</v>
      </c>
      <c r="M40" s="1039">
        <v>2.6478999999999822E-2</v>
      </c>
      <c r="N40" s="716">
        <v>6.4656999999999826E-2</v>
      </c>
      <c r="O40" s="718">
        <v>8.2600000000000306E-4</v>
      </c>
      <c r="P40" s="1038">
        <v>3.3E-4</v>
      </c>
      <c r="Q40" s="719">
        <v>6.8600000000000052E-4</v>
      </c>
      <c r="R40" s="718">
        <v>2.000000000000007E-3</v>
      </c>
      <c r="S40" s="1038">
        <v>2.0000000000000022E-3</v>
      </c>
      <c r="T40" s="719">
        <v>1.9999999999999996E-3</v>
      </c>
      <c r="U40" s="718">
        <v>2.000000000000007E-3</v>
      </c>
      <c r="V40" s="1038">
        <v>2.0000000000000022E-3</v>
      </c>
      <c r="W40" s="719">
        <v>1.9999999999999996E-3</v>
      </c>
      <c r="X40" s="718">
        <v>1.6520000000000063E-4</v>
      </c>
      <c r="Y40" s="1038">
        <v>6.6000000000000005E-5</v>
      </c>
      <c r="Z40" s="719">
        <v>1.3720000000000011E-4</v>
      </c>
      <c r="AA40" s="1290">
        <v>85.924620050000044</v>
      </c>
      <c r="AB40" s="1291">
        <v>64.853862910000046</v>
      </c>
      <c r="AC40" s="1315">
        <v>82.59929731999992</v>
      </c>
      <c r="AF40" s="1054" t="s">
        <v>1895</v>
      </c>
      <c r="AG40" s="1409" t="s">
        <v>193</v>
      </c>
      <c r="AH40" s="1409" t="s">
        <v>8</v>
      </c>
      <c r="AI40" s="1409" t="s">
        <v>2109</v>
      </c>
      <c r="AJ40" s="1422">
        <v>0</v>
      </c>
      <c r="AK40" s="1423">
        <v>0.03</v>
      </c>
      <c r="AL40" s="1423">
        <v>0.04</v>
      </c>
      <c r="AM40" s="1423">
        <v>0.03</v>
      </c>
      <c r="AN40" s="1423">
        <v>0.02</v>
      </c>
      <c r="AO40" s="8"/>
      <c r="AP40" s="1423">
        <v>0.15</v>
      </c>
      <c r="AQ40" s="1423">
        <v>0.45</v>
      </c>
      <c r="AR40" s="1423">
        <v>0.4</v>
      </c>
      <c r="AT40" s="1313"/>
    </row>
    <row r="41" spans="1:46" ht="12.75" x14ac:dyDescent="0.2">
      <c r="A41" s="1054" t="s">
        <v>1882</v>
      </c>
      <c r="B41" s="1054" t="s">
        <v>193</v>
      </c>
      <c r="C41" s="1053" t="s">
        <v>8</v>
      </c>
      <c r="D41" s="1052" t="s">
        <v>796</v>
      </c>
      <c r="E41" s="1052" t="s">
        <v>152</v>
      </c>
      <c r="F41" s="715">
        <v>1.4237719999999936</v>
      </c>
      <c r="G41" s="1039">
        <v>0.68066900000000086</v>
      </c>
      <c r="H41" s="716">
        <v>0.77711699999999717</v>
      </c>
      <c r="I41" s="715">
        <v>0.12807100000000005</v>
      </c>
      <c r="J41" s="1039">
        <v>2.9061000000000017E-2</v>
      </c>
      <c r="K41" s="716">
        <v>4.6885999999999539E-2</v>
      </c>
      <c r="L41" s="715">
        <v>2.1832999999999901E-2</v>
      </c>
      <c r="M41" s="1039">
        <v>8.1879999999999922E-3</v>
      </c>
      <c r="N41" s="716">
        <v>2.785499999999996E-2</v>
      </c>
      <c r="O41" s="718">
        <v>4.579999999999998E-4</v>
      </c>
      <c r="P41" s="1038">
        <v>3.0700000000000036E-4</v>
      </c>
      <c r="Q41" s="719">
        <v>2.3599999999999991E-4</v>
      </c>
      <c r="R41" s="718">
        <v>1.999999999999997E-3</v>
      </c>
      <c r="S41" s="1038">
        <v>2E-3</v>
      </c>
      <c r="T41" s="719">
        <v>1.9999999999999996E-3</v>
      </c>
      <c r="U41" s="718">
        <v>1.999999999999997E-3</v>
      </c>
      <c r="V41" s="1038">
        <v>2E-3</v>
      </c>
      <c r="W41" s="719">
        <v>1.9999999999999996E-3</v>
      </c>
      <c r="X41" s="718">
        <v>9.1599999999999963E-5</v>
      </c>
      <c r="Y41" s="1038">
        <v>6.1399999999999649E-5</v>
      </c>
      <c r="Z41" s="719">
        <v>4.7199999999999982E-5</v>
      </c>
      <c r="AA41" s="1290">
        <v>136.01644169999994</v>
      </c>
      <c r="AB41" s="1291">
        <v>89.832676739999869</v>
      </c>
      <c r="AC41" s="1315">
        <v>103.51110319999955</v>
      </c>
      <c r="AF41" s="1054" t="s">
        <v>1894</v>
      </c>
      <c r="AG41" s="1409" t="s">
        <v>193</v>
      </c>
      <c r="AH41" s="1409" t="s">
        <v>8</v>
      </c>
      <c r="AI41" s="1409" t="s">
        <v>2109</v>
      </c>
      <c r="AJ41" s="1422">
        <v>0</v>
      </c>
      <c r="AK41" s="1423">
        <v>0.19</v>
      </c>
      <c r="AL41" s="1423">
        <v>0.34</v>
      </c>
      <c r="AM41" s="1423">
        <v>0.2</v>
      </c>
      <c r="AN41" s="1423">
        <v>0.18</v>
      </c>
      <c r="AO41" s="8"/>
      <c r="AP41" s="1423">
        <v>0.15</v>
      </c>
      <c r="AQ41" s="1423">
        <v>0.4</v>
      </c>
      <c r="AR41" s="1423">
        <v>0.45</v>
      </c>
      <c r="AT41" s="1313"/>
    </row>
    <row r="42" spans="1:46" ht="12.75" x14ac:dyDescent="0.2">
      <c r="A42" s="1054" t="s">
        <v>1881</v>
      </c>
      <c r="B42" s="1054" t="s">
        <v>193</v>
      </c>
      <c r="C42" s="1053" t="s">
        <v>710</v>
      </c>
      <c r="D42" s="1052" t="s">
        <v>103</v>
      </c>
      <c r="E42" s="1052" t="s">
        <v>152</v>
      </c>
      <c r="F42" s="715">
        <v>0</v>
      </c>
      <c r="G42" s="1039">
        <v>0</v>
      </c>
      <c r="H42" s="716">
        <v>0</v>
      </c>
      <c r="I42" s="715">
        <v>0</v>
      </c>
      <c r="J42" s="1039">
        <v>0</v>
      </c>
      <c r="K42" s="716">
        <v>0</v>
      </c>
      <c r="L42" s="715">
        <v>0</v>
      </c>
      <c r="M42" s="1039">
        <v>0</v>
      </c>
      <c r="N42" s="716">
        <v>0</v>
      </c>
      <c r="O42" s="718">
        <v>0</v>
      </c>
      <c r="P42" s="1038">
        <v>0</v>
      </c>
      <c r="Q42" s="719">
        <v>0</v>
      </c>
      <c r="R42" s="718">
        <v>0</v>
      </c>
      <c r="S42" s="1038">
        <v>0</v>
      </c>
      <c r="T42" s="719">
        <v>0</v>
      </c>
      <c r="U42" s="718">
        <v>0</v>
      </c>
      <c r="V42" s="1038">
        <v>0</v>
      </c>
      <c r="W42" s="719">
        <v>0</v>
      </c>
      <c r="X42" s="718">
        <v>0</v>
      </c>
      <c r="Y42" s="1038">
        <v>0</v>
      </c>
      <c r="Z42" s="719">
        <v>0</v>
      </c>
      <c r="AA42" s="1290">
        <v>0</v>
      </c>
      <c r="AB42" s="1291">
        <v>0</v>
      </c>
      <c r="AC42" s="1315">
        <v>0</v>
      </c>
      <c r="AF42" s="1054" t="s">
        <v>1893</v>
      </c>
      <c r="AG42" s="1409" t="s">
        <v>193</v>
      </c>
      <c r="AH42" s="1409" t="s">
        <v>8</v>
      </c>
      <c r="AI42" s="1409" t="s">
        <v>2109</v>
      </c>
      <c r="AJ42" s="1422">
        <v>0</v>
      </c>
      <c r="AK42" s="1423">
        <v>0</v>
      </c>
      <c r="AL42" s="1423">
        <v>0</v>
      </c>
      <c r="AM42" s="1423">
        <v>0</v>
      </c>
      <c r="AN42" s="1423">
        <v>0</v>
      </c>
      <c r="AO42" s="8"/>
      <c r="AP42" s="1423">
        <v>0.2</v>
      </c>
      <c r="AQ42" s="1423">
        <v>0.5</v>
      </c>
      <c r="AR42" s="1423">
        <v>0.3</v>
      </c>
      <c r="AT42" s="1313"/>
    </row>
    <row r="43" spans="1:46" ht="12.75" x14ac:dyDescent="0.2">
      <c r="A43" s="1051" t="s">
        <v>1880</v>
      </c>
      <c r="B43" s="1051" t="s">
        <v>1870</v>
      </c>
      <c r="C43" s="1050" t="s">
        <v>8</v>
      </c>
      <c r="D43" s="1049" t="s">
        <v>1449</v>
      </c>
      <c r="E43" s="1049" t="s">
        <v>1860</v>
      </c>
      <c r="F43" s="715">
        <v>0.92062900000000047</v>
      </c>
      <c r="G43" s="1039">
        <v>0.71078900000000034</v>
      </c>
      <c r="H43" s="1288"/>
      <c r="I43" s="715">
        <v>0.16111899999999907</v>
      </c>
      <c r="J43" s="1039">
        <v>0.16152600000000006</v>
      </c>
      <c r="K43" s="1288"/>
      <c r="L43" s="715">
        <v>0.50293799999999989</v>
      </c>
      <c r="M43" s="1039">
        <v>0.49274599999999974</v>
      </c>
      <c r="N43" s="1288"/>
      <c r="O43" s="718">
        <v>4.6317999999999977E-2</v>
      </c>
      <c r="P43" s="1038">
        <v>3.7430999999999923E-2</v>
      </c>
      <c r="Q43" s="1289"/>
      <c r="R43" s="718">
        <v>6.0000000000000001E-3</v>
      </c>
      <c r="S43" s="1038">
        <v>2E-3</v>
      </c>
      <c r="T43" s="1289"/>
      <c r="U43" s="718">
        <v>2E-3</v>
      </c>
      <c r="V43" s="1038">
        <v>4.0000000000000001E-3</v>
      </c>
      <c r="W43" s="1289"/>
      <c r="X43" s="718">
        <v>3.705439999999998E-2</v>
      </c>
      <c r="Y43" s="1038">
        <v>2.9944799999999955E-2</v>
      </c>
      <c r="Z43" s="1289"/>
      <c r="AA43" s="1290">
        <v>84.65965934999997</v>
      </c>
      <c r="AB43" s="1291">
        <v>76.006094370000014</v>
      </c>
      <c r="AC43" s="1292"/>
      <c r="AF43" s="1054" t="s">
        <v>1892</v>
      </c>
      <c r="AG43" s="1409" t="s">
        <v>193</v>
      </c>
      <c r="AH43" s="1409" t="s">
        <v>8</v>
      </c>
      <c r="AI43" s="1409" t="s">
        <v>2109</v>
      </c>
      <c r="AJ43" s="1422">
        <v>0</v>
      </c>
      <c r="AK43" s="1423">
        <v>0</v>
      </c>
      <c r="AL43" s="1423">
        <v>0.02</v>
      </c>
      <c r="AM43" s="1423">
        <v>0.01</v>
      </c>
      <c r="AN43" s="1423">
        <v>0.01</v>
      </c>
      <c r="AO43" s="8"/>
      <c r="AP43" s="1423">
        <v>0.15</v>
      </c>
      <c r="AQ43" s="1423">
        <v>0.45</v>
      </c>
      <c r="AR43" s="1423">
        <v>0.4</v>
      </c>
      <c r="AT43" s="1313"/>
    </row>
    <row r="44" spans="1:46" ht="12.75" x14ac:dyDescent="0.2">
      <c r="A44" s="1051" t="s">
        <v>2110</v>
      </c>
      <c r="B44" s="1051" t="s">
        <v>1870</v>
      </c>
      <c r="C44" s="1050" t="s">
        <v>8</v>
      </c>
      <c r="D44" s="1049" t="s">
        <v>603</v>
      </c>
      <c r="E44" s="1049" t="s">
        <v>2093</v>
      </c>
      <c r="F44" s="715">
        <v>0.92062900000000492</v>
      </c>
      <c r="G44" s="1039">
        <v>0.71078900000000411</v>
      </c>
      <c r="H44" s="1288"/>
      <c r="I44" s="715">
        <v>0.16111900000000071</v>
      </c>
      <c r="J44" s="1039">
        <v>0.16152600000000025</v>
      </c>
      <c r="K44" s="1288"/>
      <c r="L44" s="715">
        <v>0.50293800000000233</v>
      </c>
      <c r="M44" s="1039">
        <v>0.49274600000000224</v>
      </c>
      <c r="N44" s="1288"/>
      <c r="O44" s="718">
        <v>4.6318000000000206E-2</v>
      </c>
      <c r="P44" s="1038">
        <v>3.7431000000000193E-2</v>
      </c>
      <c r="Q44" s="1289"/>
      <c r="R44" s="718">
        <v>6.0000000000000357E-3</v>
      </c>
      <c r="S44" s="1038">
        <v>2.0000000000000091E-3</v>
      </c>
      <c r="T44" s="1289"/>
      <c r="U44" s="718">
        <v>2.0000000000000091E-3</v>
      </c>
      <c r="V44" s="1038">
        <v>4.0000000000000183E-3</v>
      </c>
      <c r="W44" s="1289"/>
      <c r="X44" s="718">
        <v>3.7054400000000202E-2</v>
      </c>
      <c r="Y44" s="1038">
        <v>2.9944800000000136E-2</v>
      </c>
      <c r="Z44" s="1289"/>
      <c r="AA44" s="1290">
        <v>84.659659350000467</v>
      </c>
      <c r="AB44" s="1291">
        <v>76.006094370000412</v>
      </c>
      <c r="AC44" s="1292"/>
      <c r="AF44" s="1054" t="s">
        <v>1891</v>
      </c>
      <c r="AG44" s="1409" t="s">
        <v>193</v>
      </c>
      <c r="AH44" s="1409" t="s">
        <v>8</v>
      </c>
      <c r="AI44" s="1409" t="s">
        <v>2109</v>
      </c>
      <c r="AJ44" s="1422">
        <v>0</v>
      </c>
      <c r="AK44" s="1423">
        <v>0</v>
      </c>
      <c r="AL44" s="1423">
        <v>0.13</v>
      </c>
      <c r="AM44" s="1423">
        <v>0.1</v>
      </c>
      <c r="AN44" s="1423">
        <v>0.1</v>
      </c>
      <c r="AO44" s="8"/>
      <c r="AP44" s="1423">
        <v>0.15</v>
      </c>
      <c r="AQ44" s="1423">
        <v>0.4</v>
      </c>
      <c r="AR44" s="1423">
        <v>0.45</v>
      </c>
      <c r="AT44" s="1313"/>
    </row>
    <row r="45" spans="1:46" ht="12.75" x14ac:dyDescent="0.2">
      <c r="A45" s="1051" t="s">
        <v>1879</v>
      </c>
      <c r="B45" s="1051" t="s">
        <v>1870</v>
      </c>
      <c r="C45" s="1050" t="s">
        <v>8</v>
      </c>
      <c r="D45" s="1049" t="s">
        <v>1858</v>
      </c>
      <c r="E45" s="1049" t="s">
        <v>1855</v>
      </c>
      <c r="F45" s="715">
        <v>0.92062900000000158</v>
      </c>
      <c r="G45" s="1039">
        <v>0.71078899999999945</v>
      </c>
      <c r="H45" s="1288"/>
      <c r="I45" s="715">
        <v>0.16111899999999996</v>
      </c>
      <c r="J45" s="1039">
        <v>0.16152600000000006</v>
      </c>
      <c r="K45" s="1288"/>
      <c r="L45" s="715">
        <v>0.502937999999999</v>
      </c>
      <c r="M45" s="1039">
        <v>0.49274600000000035</v>
      </c>
      <c r="N45" s="1288"/>
      <c r="O45" s="718">
        <v>4.6317999999999762E-2</v>
      </c>
      <c r="P45" s="1038">
        <v>3.7431000000000061E-2</v>
      </c>
      <c r="Q45" s="1289"/>
      <c r="R45" s="718">
        <v>5.9999999999999845E-3</v>
      </c>
      <c r="S45" s="1038">
        <v>2E-3</v>
      </c>
      <c r="T45" s="1289"/>
      <c r="U45" s="718">
        <v>2E-3</v>
      </c>
      <c r="V45" s="1038">
        <v>3.9999999999999767E-3</v>
      </c>
      <c r="W45" s="1289"/>
      <c r="X45" s="718">
        <v>3.7054400000000043E-2</v>
      </c>
      <c r="Y45" s="1038">
        <v>2.9944800000000025E-2</v>
      </c>
      <c r="Z45" s="1289"/>
      <c r="AA45" s="1290">
        <v>84.659659349999913</v>
      </c>
      <c r="AB45" s="1291">
        <v>76.006094370000014</v>
      </c>
      <c r="AC45" s="1292"/>
      <c r="AF45" s="1054" t="s">
        <v>1890</v>
      </c>
      <c r="AG45" s="1409" t="s">
        <v>193</v>
      </c>
      <c r="AH45" s="1409" t="s">
        <v>8</v>
      </c>
      <c r="AI45" s="1409" t="s">
        <v>2109</v>
      </c>
      <c r="AJ45" s="1422">
        <v>0</v>
      </c>
      <c r="AK45" s="1423">
        <v>0</v>
      </c>
      <c r="AL45" s="1423">
        <v>0.01</v>
      </c>
      <c r="AM45" s="1423">
        <v>0.02</v>
      </c>
      <c r="AN45" s="1423">
        <v>0.02</v>
      </c>
      <c r="AO45" s="8"/>
      <c r="AP45" s="1423">
        <v>0.2</v>
      </c>
      <c r="AQ45" s="1423">
        <v>0.5</v>
      </c>
      <c r="AR45" s="1423">
        <v>0.3</v>
      </c>
      <c r="AT45" s="1313"/>
    </row>
    <row r="46" spans="1:46" ht="12.75" x14ac:dyDescent="0.2">
      <c r="A46" s="1051" t="s">
        <v>1878</v>
      </c>
      <c r="B46" s="1051" t="s">
        <v>1870</v>
      </c>
      <c r="C46" s="1050" t="s">
        <v>8</v>
      </c>
      <c r="D46" s="1049" t="s">
        <v>1856</v>
      </c>
      <c r="E46" s="1049" t="s">
        <v>1855</v>
      </c>
      <c r="F46" s="715">
        <v>1.1416590000000004</v>
      </c>
      <c r="G46" s="1039">
        <v>0.87958500000000017</v>
      </c>
      <c r="H46" s="1288"/>
      <c r="I46" s="715">
        <v>0.19621199999999941</v>
      </c>
      <c r="J46" s="1039">
        <v>0.20102699999999873</v>
      </c>
      <c r="K46" s="1288"/>
      <c r="L46" s="715">
        <v>0.45594699999999999</v>
      </c>
      <c r="M46" s="1039">
        <v>0.43954099999999902</v>
      </c>
      <c r="N46" s="1288"/>
      <c r="O46" s="718">
        <v>4.6317999999999852E-2</v>
      </c>
      <c r="P46" s="1038">
        <v>3.7430999999999909E-2</v>
      </c>
      <c r="Q46" s="1289"/>
      <c r="R46" s="718">
        <v>5.9999999999999923E-3</v>
      </c>
      <c r="S46" s="1038">
        <v>1.9999999999999866E-3</v>
      </c>
      <c r="T46" s="1289"/>
      <c r="U46" s="718">
        <v>1.9999999999999866E-3</v>
      </c>
      <c r="V46" s="1038">
        <v>3.9999999999999897E-3</v>
      </c>
      <c r="W46" s="1289"/>
      <c r="X46" s="718">
        <v>3.7054399999999876E-2</v>
      </c>
      <c r="Y46" s="1038">
        <v>2.99447999999999E-2</v>
      </c>
      <c r="Z46" s="1289"/>
      <c r="AA46" s="1290">
        <v>84.659659350000027</v>
      </c>
      <c r="AB46" s="1291">
        <v>76.006094369999957</v>
      </c>
      <c r="AC46" s="1292"/>
      <c r="AF46" s="1054" t="s">
        <v>1889</v>
      </c>
      <c r="AG46" s="1409" t="s">
        <v>193</v>
      </c>
      <c r="AH46" s="1409" t="s">
        <v>8</v>
      </c>
      <c r="AI46" s="1409" t="s">
        <v>2109</v>
      </c>
      <c r="AJ46" s="1422">
        <v>0</v>
      </c>
      <c r="AK46" s="1423">
        <v>0</v>
      </c>
      <c r="AL46" s="1423">
        <v>0.02</v>
      </c>
      <c r="AM46" s="1423">
        <v>0.06</v>
      </c>
      <c r="AN46" s="1423">
        <v>0.05</v>
      </c>
      <c r="AO46" s="8"/>
      <c r="AP46" s="1423">
        <v>0.15</v>
      </c>
      <c r="AQ46" s="1423">
        <v>0.45</v>
      </c>
      <c r="AR46" s="1423">
        <v>0.4</v>
      </c>
      <c r="AT46" s="1313"/>
    </row>
    <row r="47" spans="1:46" ht="12.75" x14ac:dyDescent="0.2">
      <c r="A47" s="1051" t="s">
        <v>1877</v>
      </c>
      <c r="B47" s="1051" t="s">
        <v>1870</v>
      </c>
      <c r="C47" s="1050" t="s">
        <v>8</v>
      </c>
      <c r="D47" s="1049" t="s">
        <v>609</v>
      </c>
      <c r="E47" s="1049" t="s">
        <v>1853</v>
      </c>
      <c r="F47" s="715">
        <v>0.40399999999999969</v>
      </c>
      <c r="G47" s="1039">
        <v>0.1719999999999994</v>
      </c>
      <c r="H47" s="1288"/>
      <c r="I47" s="715">
        <v>0.02</v>
      </c>
      <c r="J47" s="1039">
        <v>0.01</v>
      </c>
      <c r="K47" s="1288"/>
      <c r="L47" s="715">
        <v>0.61230799999999996</v>
      </c>
      <c r="M47" s="1039">
        <v>0.42230799999999918</v>
      </c>
      <c r="N47" s="1288"/>
      <c r="O47" s="718">
        <v>3.0999999999999996E-2</v>
      </c>
      <c r="P47" s="1038">
        <v>2.5999999999999957E-2</v>
      </c>
      <c r="Q47" s="1289"/>
      <c r="R47" s="718">
        <v>6.0000000000000001E-3</v>
      </c>
      <c r="S47" s="1038">
        <v>2E-3</v>
      </c>
      <c r="T47" s="1289"/>
      <c r="U47" s="718">
        <v>4.0000000000000001E-3</v>
      </c>
      <c r="V47" s="1038">
        <v>6.0000000000000001E-3</v>
      </c>
      <c r="W47" s="1289"/>
      <c r="X47" s="718">
        <v>2.4799999999999916E-2</v>
      </c>
      <c r="Y47" s="1038">
        <v>2.079999999999994E-2</v>
      </c>
      <c r="Z47" s="1289"/>
      <c r="AA47" s="1290">
        <v>84.659659350000013</v>
      </c>
      <c r="AB47" s="1291">
        <v>76.006094369999943</v>
      </c>
      <c r="AC47" s="1292"/>
      <c r="AF47" s="1054" t="s">
        <v>1888</v>
      </c>
      <c r="AG47" s="1409" t="s">
        <v>193</v>
      </c>
      <c r="AH47" s="1409" t="s">
        <v>8</v>
      </c>
      <c r="AI47" s="1409" t="s">
        <v>2109</v>
      </c>
      <c r="AJ47" s="1422">
        <v>0</v>
      </c>
      <c r="AK47" s="1423">
        <v>0</v>
      </c>
      <c r="AL47" s="1423">
        <v>0.1</v>
      </c>
      <c r="AM47" s="1423">
        <v>0.27</v>
      </c>
      <c r="AN47" s="1423">
        <v>0.27</v>
      </c>
      <c r="AO47" s="8"/>
      <c r="AP47" s="1423">
        <v>0.15</v>
      </c>
      <c r="AQ47" s="1423">
        <v>0.4</v>
      </c>
      <c r="AR47" s="1423">
        <v>0.45</v>
      </c>
      <c r="AT47" s="1313"/>
    </row>
    <row r="48" spans="1:46" ht="12.75" x14ac:dyDescent="0.2">
      <c r="A48" s="1051" t="s">
        <v>1876</v>
      </c>
      <c r="B48" s="1051" t="s">
        <v>1870</v>
      </c>
      <c r="C48" s="1050" t="s">
        <v>36</v>
      </c>
      <c r="D48" s="1049" t="s">
        <v>1449</v>
      </c>
      <c r="E48" s="1049" t="s">
        <v>1860</v>
      </c>
      <c r="F48" s="715">
        <v>0.9206289999999997</v>
      </c>
      <c r="G48" s="1039">
        <v>0.71078899999999945</v>
      </c>
      <c r="H48" s="1288"/>
      <c r="I48" s="715">
        <v>0.16111899999999899</v>
      </c>
      <c r="J48" s="1039">
        <v>0.16152599999999898</v>
      </c>
      <c r="K48" s="1288"/>
      <c r="L48" s="715">
        <v>0.50293799999999977</v>
      </c>
      <c r="M48" s="1039">
        <v>0.49274599999999985</v>
      </c>
      <c r="N48" s="1288"/>
      <c r="O48" s="718">
        <v>4.6317999999999922E-2</v>
      </c>
      <c r="P48" s="1038">
        <v>3.7430999999999916E-2</v>
      </c>
      <c r="Q48" s="1289"/>
      <c r="R48" s="718">
        <v>5.9999999999999958E-3</v>
      </c>
      <c r="S48" s="1038">
        <v>1.9999999999999914E-3</v>
      </c>
      <c r="T48" s="1289"/>
      <c r="U48" s="718">
        <v>1.9999999999999914E-3</v>
      </c>
      <c r="V48" s="1038">
        <v>3.9999999999999931E-3</v>
      </c>
      <c r="W48" s="1289"/>
      <c r="X48" s="718">
        <v>3.7054400000000001E-2</v>
      </c>
      <c r="Y48" s="1038">
        <v>2.9944799999999931E-2</v>
      </c>
      <c r="Z48" s="1289"/>
      <c r="AA48" s="1290">
        <v>85.471190139999933</v>
      </c>
      <c r="AB48" s="1291">
        <v>76.734673789999917</v>
      </c>
      <c r="AC48" s="1292"/>
      <c r="AF48" s="1054" t="s">
        <v>1887</v>
      </c>
      <c r="AG48" s="1409" t="s">
        <v>193</v>
      </c>
      <c r="AH48" s="1409" t="s">
        <v>8</v>
      </c>
      <c r="AI48" s="1409" t="s">
        <v>2109</v>
      </c>
      <c r="AJ48" s="1422">
        <v>0</v>
      </c>
      <c r="AK48" s="1423">
        <v>0</v>
      </c>
      <c r="AL48" s="1423">
        <v>0</v>
      </c>
      <c r="AM48" s="1423">
        <v>0.01</v>
      </c>
      <c r="AN48" s="1423">
        <v>0.01</v>
      </c>
      <c r="AO48" s="8"/>
      <c r="AP48" s="1423">
        <v>0.2</v>
      </c>
      <c r="AQ48" s="1423">
        <v>0.5</v>
      </c>
      <c r="AR48" s="1423">
        <v>0.3</v>
      </c>
      <c r="AT48" s="1313"/>
    </row>
    <row r="49" spans="1:46" ht="12.75" x14ac:dyDescent="0.2">
      <c r="A49" s="1051" t="s">
        <v>2111</v>
      </c>
      <c r="B49" s="1051" t="s">
        <v>1870</v>
      </c>
      <c r="C49" s="1050" t="s">
        <v>36</v>
      </c>
      <c r="D49" s="1049" t="s">
        <v>603</v>
      </c>
      <c r="E49" s="1049" t="s">
        <v>2093</v>
      </c>
      <c r="F49" s="715">
        <v>0.92062900000000036</v>
      </c>
      <c r="G49" s="1039">
        <v>0.71078900000000023</v>
      </c>
      <c r="H49" s="1288"/>
      <c r="I49" s="715">
        <v>0.16111899999999968</v>
      </c>
      <c r="J49" s="1039">
        <v>0.16152599999999914</v>
      </c>
      <c r="K49" s="1288"/>
      <c r="L49" s="715">
        <v>0.50293799999999989</v>
      </c>
      <c r="M49" s="1039">
        <v>0.49274599999999996</v>
      </c>
      <c r="N49" s="1288"/>
      <c r="O49" s="718">
        <v>4.6317999999999949E-2</v>
      </c>
      <c r="P49" s="1038">
        <v>3.7430999999999992E-2</v>
      </c>
      <c r="Q49" s="1289"/>
      <c r="R49" s="718">
        <v>5.9999999999999958E-3</v>
      </c>
      <c r="S49" s="1038">
        <v>1.9999999999999909E-3</v>
      </c>
      <c r="T49" s="1289"/>
      <c r="U49" s="718">
        <v>1.9999999999999909E-3</v>
      </c>
      <c r="V49" s="1038">
        <v>3.9999999999999931E-3</v>
      </c>
      <c r="W49" s="1289"/>
      <c r="X49" s="718">
        <v>3.7054400000000008E-2</v>
      </c>
      <c r="Y49" s="1038">
        <v>2.9944799999999994E-2</v>
      </c>
      <c r="Z49" s="1289"/>
      <c r="AA49" s="1290">
        <v>85.471190140000047</v>
      </c>
      <c r="AB49" s="1291">
        <v>76.734673789999974</v>
      </c>
      <c r="AC49" s="1292"/>
      <c r="AF49" s="1054" t="s">
        <v>1886</v>
      </c>
      <c r="AG49" s="1409" t="s">
        <v>193</v>
      </c>
      <c r="AH49" s="1409" t="s">
        <v>8</v>
      </c>
      <c r="AI49" s="1409" t="s">
        <v>2109</v>
      </c>
      <c r="AJ49" s="1422">
        <v>0</v>
      </c>
      <c r="AK49" s="1423">
        <v>0</v>
      </c>
      <c r="AL49" s="1423">
        <v>0</v>
      </c>
      <c r="AM49" s="1423">
        <v>0.03</v>
      </c>
      <c r="AN49" s="1423">
        <v>0.04</v>
      </c>
      <c r="AO49" s="8"/>
      <c r="AP49" s="1423">
        <v>0.15</v>
      </c>
      <c r="AQ49" s="1423">
        <v>0.45</v>
      </c>
      <c r="AR49" s="1423">
        <v>0.4</v>
      </c>
      <c r="AT49" s="1313"/>
    </row>
    <row r="50" spans="1:46" ht="12.75" x14ac:dyDescent="0.2">
      <c r="A50" s="1051" t="s">
        <v>1875</v>
      </c>
      <c r="B50" s="1051" t="s">
        <v>1870</v>
      </c>
      <c r="C50" s="1050" t="s">
        <v>36</v>
      </c>
      <c r="D50" s="1049" t="s">
        <v>1858</v>
      </c>
      <c r="E50" s="1049" t="s">
        <v>1855</v>
      </c>
      <c r="F50" s="715">
        <v>0.92062900000000025</v>
      </c>
      <c r="G50" s="1039">
        <v>0.71078900000000012</v>
      </c>
      <c r="H50" s="1288"/>
      <c r="I50" s="715">
        <v>0.1611190000000001</v>
      </c>
      <c r="J50" s="1039">
        <v>0.16152599999999992</v>
      </c>
      <c r="K50" s="1288"/>
      <c r="L50" s="715">
        <v>0.50293799999999833</v>
      </c>
      <c r="M50" s="1039">
        <v>0.49274599999999752</v>
      </c>
      <c r="N50" s="1288"/>
      <c r="O50" s="718">
        <v>4.6317999999999852E-2</v>
      </c>
      <c r="P50" s="1038">
        <v>3.743099999999977E-2</v>
      </c>
      <c r="Q50" s="1289"/>
      <c r="R50" s="718">
        <v>5.9999999999999941E-3</v>
      </c>
      <c r="S50" s="1038">
        <v>2E-3</v>
      </c>
      <c r="T50" s="1289"/>
      <c r="U50" s="718">
        <v>2E-3</v>
      </c>
      <c r="V50" s="1038">
        <v>3.9999999999999767E-3</v>
      </c>
      <c r="W50" s="1289"/>
      <c r="X50" s="718">
        <v>3.7054399999999994E-2</v>
      </c>
      <c r="Y50" s="1038">
        <v>2.994479999999982E-2</v>
      </c>
      <c r="Z50" s="1289"/>
      <c r="AA50" s="1290">
        <v>85.471190139999834</v>
      </c>
      <c r="AB50" s="1291">
        <v>76.73467378999986</v>
      </c>
      <c r="AC50" s="1292"/>
      <c r="AF50" s="1054" t="s">
        <v>1885</v>
      </c>
      <c r="AG50" s="1409" t="s">
        <v>193</v>
      </c>
      <c r="AH50" s="1409" t="s">
        <v>8</v>
      </c>
      <c r="AI50" s="1409" t="s">
        <v>2109</v>
      </c>
      <c r="AJ50" s="1422">
        <v>0</v>
      </c>
      <c r="AK50" s="1423">
        <v>0</v>
      </c>
      <c r="AL50" s="1423">
        <v>0</v>
      </c>
      <c r="AM50" s="1423">
        <v>0.12</v>
      </c>
      <c r="AN50" s="1423">
        <v>0.14000000000000001</v>
      </c>
      <c r="AO50" s="8"/>
      <c r="AP50" s="1423">
        <v>0.15</v>
      </c>
      <c r="AQ50" s="1423">
        <v>0.4</v>
      </c>
      <c r="AR50" s="1423">
        <v>0.45</v>
      </c>
      <c r="AT50" s="1313"/>
    </row>
    <row r="51" spans="1:46" ht="12.75" x14ac:dyDescent="0.2">
      <c r="A51" s="1051" t="s">
        <v>1874</v>
      </c>
      <c r="B51" s="1051" t="s">
        <v>1870</v>
      </c>
      <c r="C51" s="1050" t="s">
        <v>36</v>
      </c>
      <c r="D51" s="1049" t="s">
        <v>1856</v>
      </c>
      <c r="E51" s="1049" t="s">
        <v>1855</v>
      </c>
      <c r="F51" s="715">
        <v>0.92062899999999781</v>
      </c>
      <c r="G51" s="1039">
        <v>0.71078899999999967</v>
      </c>
      <c r="H51" s="1288"/>
      <c r="I51" s="715">
        <v>0.16111899999999965</v>
      </c>
      <c r="J51" s="1039">
        <v>0.16152599999999967</v>
      </c>
      <c r="K51" s="1288"/>
      <c r="L51" s="715">
        <v>0.50293800000000055</v>
      </c>
      <c r="M51" s="1039">
        <v>0.49274600000000013</v>
      </c>
      <c r="N51" s="1288"/>
      <c r="O51" s="718">
        <v>4.6318000000000033E-2</v>
      </c>
      <c r="P51" s="1038">
        <v>3.7430999999999992E-2</v>
      </c>
      <c r="Q51" s="1289"/>
      <c r="R51" s="718">
        <v>5.9999999999999576E-3</v>
      </c>
      <c r="S51" s="1038">
        <v>2E-3</v>
      </c>
      <c r="T51" s="1289"/>
      <c r="U51" s="718">
        <v>2E-3</v>
      </c>
      <c r="V51" s="1038">
        <v>4.0000000000000001E-3</v>
      </c>
      <c r="W51" s="1289"/>
      <c r="X51" s="718">
        <v>3.7054400000000001E-2</v>
      </c>
      <c r="Y51" s="1038">
        <v>2.994479999999999E-2</v>
      </c>
      <c r="Z51" s="1289"/>
      <c r="AA51" s="1290">
        <v>85.471190139999621</v>
      </c>
      <c r="AB51" s="1291">
        <v>76.734673789999832</v>
      </c>
      <c r="AC51" s="1292"/>
      <c r="AF51" s="1054" t="s">
        <v>1884</v>
      </c>
      <c r="AG51" s="1409" t="s">
        <v>193</v>
      </c>
      <c r="AH51" s="1409" t="s">
        <v>8</v>
      </c>
      <c r="AI51" s="1409" t="s">
        <v>2109</v>
      </c>
      <c r="AJ51" s="1422">
        <v>0</v>
      </c>
      <c r="AK51" s="1423">
        <v>0</v>
      </c>
      <c r="AL51" s="1423">
        <v>0</v>
      </c>
      <c r="AM51" s="1423">
        <v>0</v>
      </c>
      <c r="AN51" s="1423">
        <v>0</v>
      </c>
      <c r="AO51" s="8"/>
      <c r="AP51" s="1423">
        <v>0.2</v>
      </c>
      <c r="AQ51" s="1423">
        <v>0.5</v>
      </c>
      <c r="AR51" s="1423">
        <v>0.3</v>
      </c>
      <c r="AT51" s="1313"/>
    </row>
    <row r="52" spans="1:46" ht="12.75" x14ac:dyDescent="0.2">
      <c r="A52" s="1051" t="s">
        <v>1873</v>
      </c>
      <c r="B52" s="1051" t="s">
        <v>1870</v>
      </c>
      <c r="C52" s="1050" t="s">
        <v>36</v>
      </c>
      <c r="D52" s="1049" t="s">
        <v>609</v>
      </c>
      <c r="E52" s="1049" t="s">
        <v>1853</v>
      </c>
      <c r="F52" s="715">
        <v>0.40399999999999936</v>
      </c>
      <c r="G52" s="1039">
        <v>0.17199999999999901</v>
      </c>
      <c r="H52" s="1288"/>
      <c r="I52" s="715">
        <v>1.9999999999999917E-2</v>
      </c>
      <c r="J52" s="1039">
        <v>0.01</v>
      </c>
      <c r="K52" s="1288"/>
      <c r="L52" s="715">
        <v>0.61230799999999963</v>
      </c>
      <c r="M52" s="1039">
        <v>0.42230800000000013</v>
      </c>
      <c r="N52" s="1288"/>
      <c r="O52" s="718">
        <v>3.099999999999992E-2</v>
      </c>
      <c r="P52" s="1038">
        <v>2.5999999999999905E-2</v>
      </c>
      <c r="Q52" s="1289"/>
      <c r="R52" s="718">
        <v>6.0000000000000036E-3</v>
      </c>
      <c r="S52" s="1038">
        <v>1.9999999999999914E-3</v>
      </c>
      <c r="T52" s="1289"/>
      <c r="U52" s="718">
        <v>3.9999999999999975E-3</v>
      </c>
      <c r="V52" s="1038">
        <v>6.0000000000000036E-3</v>
      </c>
      <c r="W52" s="1289"/>
      <c r="X52" s="718">
        <v>2.4799999999999878E-2</v>
      </c>
      <c r="Y52" s="1038">
        <v>2.0799999999999982E-2</v>
      </c>
      <c r="Z52" s="1289"/>
      <c r="AA52" s="1290">
        <v>85.471190140000047</v>
      </c>
      <c r="AB52" s="1291">
        <v>76.734673789999931</v>
      </c>
      <c r="AC52" s="1292"/>
      <c r="AF52" s="1054" t="s">
        <v>1883</v>
      </c>
      <c r="AG52" s="1409" t="s">
        <v>193</v>
      </c>
      <c r="AH52" s="1409" t="s">
        <v>8</v>
      </c>
      <c r="AI52" s="1409" t="s">
        <v>2109</v>
      </c>
      <c r="AJ52" s="1422">
        <v>0</v>
      </c>
      <c r="AK52" s="1423">
        <v>0</v>
      </c>
      <c r="AL52" s="1423">
        <v>0</v>
      </c>
      <c r="AM52" s="1423">
        <v>0</v>
      </c>
      <c r="AN52" s="1423">
        <v>0</v>
      </c>
      <c r="AO52" s="8"/>
      <c r="AP52" s="1423">
        <v>0.15</v>
      </c>
      <c r="AQ52" s="1423">
        <v>0.45</v>
      </c>
      <c r="AR52" s="1423">
        <v>0.4</v>
      </c>
      <c r="AT52" s="1313"/>
    </row>
    <row r="53" spans="1:46" ht="12.75" x14ac:dyDescent="0.2">
      <c r="A53" s="1051" t="s">
        <v>1872</v>
      </c>
      <c r="B53" s="1051" t="s">
        <v>1870</v>
      </c>
      <c r="C53" s="1050" t="s">
        <v>36</v>
      </c>
      <c r="D53" s="1049" t="s">
        <v>611</v>
      </c>
      <c r="E53" s="1049" t="s">
        <v>1851</v>
      </c>
      <c r="F53" s="715">
        <v>0.20200000000000043</v>
      </c>
      <c r="G53" s="1039">
        <v>8.6000000000000063E-2</v>
      </c>
      <c r="H53" s="1288"/>
      <c r="I53" s="715">
        <v>5.2000000000000197E-3</v>
      </c>
      <c r="J53" s="1039">
        <v>2.6000000000000099E-3</v>
      </c>
      <c r="K53" s="1288"/>
      <c r="L53" s="715">
        <v>0.15920000000000062</v>
      </c>
      <c r="M53" s="1039">
        <v>0.10980000000000038</v>
      </c>
      <c r="N53" s="1288"/>
      <c r="O53" s="718">
        <v>1.5500000000000019E-2</v>
      </c>
      <c r="P53" s="1038">
        <v>1.3000000000000029E-2</v>
      </c>
      <c r="Q53" s="1289"/>
      <c r="R53" s="718">
        <v>6.0000000000000166E-3</v>
      </c>
      <c r="S53" s="1038">
        <v>2.0000000000000044E-3</v>
      </c>
      <c r="T53" s="1289"/>
      <c r="U53" s="718">
        <v>4.0000000000000131E-3</v>
      </c>
      <c r="V53" s="1038">
        <v>6.0000000000000166E-3</v>
      </c>
      <c r="W53" s="1289"/>
      <c r="X53" s="718">
        <v>1.2400000000000033E-2</v>
      </c>
      <c r="Y53" s="1038">
        <v>1.0400000000000039E-2</v>
      </c>
      <c r="Z53" s="1289"/>
      <c r="AA53" s="1290">
        <v>85.471190140000203</v>
      </c>
      <c r="AB53" s="1291">
        <v>76.734673790000031</v>
      </c>
      <c r="AC53" s="1292"/>
      <c r="AF53" s="1054" t="s">
        <v>1882</v>
      </c>
      <c r="AG53" s="1409" t="s">
        <v>193</v>
      </c>
      <c r="AH53" s="1409" t="s">
        <v>8</v>
      </c>
      <c r="AI53" s="1409" t="s">
        <v>2109</v>
      </c>
      <c r="AJ53" s="1422">
        <v>0</v>
      </c>
      <c r="AK53" s="1423">
        <v>0</v>
      </c>
      <c r="AL53" s="1423">
        <v>0</v>
      </c>
      <c r="AM53" s="1423">
        <v>0</v>
      </c>
      <c r="AN53" s="1423">
        <v>0.02</v>
      </c>
      <c r="AO53" s="8"/>
      <c r="AP53" s="1423">
        <v>0.15</v>
      </c>
      <c r="AQ53" s="1423">
        <v>0.4</v>
      </c>
      <c r="AR53" s="1423">
        <v>0.45</v>
      </c>
      <c r="AT53" s="1313"/>
    </row>
    <row r="54" spans="1:46" ht="12.75" x14ac:dyDescent="0.2">
      <c r="A54" s="1051" t="s">
        <v>1871</v>
      </c>
      <c r="B54" s="1051" t="s">
        <v>1870</v>
      </c>
      <c r="C54" s="1050" t="s">
        <v>710</v>
      </c>
      <c r="D54" s="1049" t="s">
        <v>103</v>
      </c>
      <c r="E54" s="1049" t="s">
        <v>152</v>
      </c>
      <c r="F54" s="715">
        <v>0</v>
      </c>
      <c r="G54" s="1039">
        <v>0</v>
      </c>
      <c r="H54" s="1288"/>
      <c r="I54" s="715">
        <v>0</v>
      </c>
      <c r="J54" s="1039">
        <v>0</v>
      </c>
      <c r="K54" s="1288"/>
      <c r="L54" s="715">
        <v>0</v>
      </c>
      <c r="M54" s="1039">
        <v>0</v>
      </c>
      <c r="N54" s="1288"/>
      <c r="O54" s="718">
        <v>0</v>
      </c>
      <c r="P54" s="1038">
        <v>0</v>
      </c>
      <c r="Q54" s="1289"/>
      <c r="R54" s="718">
        <v>0</v>
      </c>
      <c r="S54" s="1038">
        <v>0</v>
      </c>
      <c r="T54" s="1289"/>
      <c r="U54" s="718">
        <v>0</v>
      </c>
      <c r="V54" s="1038">
        <v>0</v>
      </c>
      <c r="W54" s="1289"/>
      <c r="X54" s="718">
        <v>0</v>
      </c>
      <c r="Y54" s="1038">
        <v>0</v>
      </c>
      <c r="Z54" s="1289"/>
      <c r="AA54" s="1290">
        <v>0</v>
      </c>
      <c r="AB54" s="1291">
        <v>0</v>
      </c>
      <c r="AC54" s="1292"/>
      <c r="AF54" s="1054" t="s">
        <v>1881</v>
      </c>
      <c r="AG54" s="1409" t="s">
        <v>193</v>
      </c>
      <c r="AH54" s="1409" t="s">
        <v>710</v>
      </c>
      <c r="AI54" s="1409" t="s">
        <v>2112</v>
      </c>
      <c r="AJ54" s="1422">
        <v>0</v>
      </c>
      <c r="AK54" s="1423">
        <v>0</v>
      </c>
      <c r="AL54" s="1423">
        <v>0</v>
      </c>
      <c r="AM54" s="1423">
        <v>0</v>
      </c>
      <c r="AN54" s="1423">
        <v>0</v>
      </c>
      <c r="AO54" s="8"/>
      <c r="AP54" s="1423">
        <v>0.15</v>
      </c>
      <c r="AQ54" s="1423">
        <v>0.45</v>
      </c>
      <c r="AR54" s="1423">
        <v>0.4</v>
      </c>
      <c r="AT54" s="1313"/>
    </row>
    <row r="55" spans="1:46" ht="12.75" x14ac:dyDescent="0.2">
      <c r="A55" s="1063" t="s">
        <v>1869</v>
      </c>
      <c r="B55" s="1063" t="s">
        <v>1862</v>
      </c>
      <c r="C55" s="1062" t="s">
        <v>8</v>
      </c>
      <c r="D55" s="1061" t="s">
        <v>711</v>
      </c>
      <c r="E55" s="1061" t="s">
        <v>1847</v>
      </c>
      <c r="F55" s="715">
        <v>17.489999999999998</v>
      </c>
      <c r="G55" s="1039">
        <v>18.039999999999949</v>
      </c>
      <c r="H55" s="716">
        <v>25.510000000000019</v>
      </c>
      <c r="I55" s="715">
        <v>3.3599999999999866</v>
      </c>
      <c r="J55" s="1039">
        <v>1.6099999999999974</v>
      </c>
      <c r="K55" s="716">
        <v>1.1300000000000006</v>
      </c>
      <c r="L55" s="715">
        <v>0.11999999999999994</v>
      </c>
      <c r="M55" s="1039">
        <v>0.26999999999999991</v>
      </c>
      <c r="N55" s="716">
        <v>0.42000000000000004</v>
      </c>
      <c r="O55" s="718">
        <v>2.0000000000000035E-2</v>
      </c>
      <c r="P55" s="1038">
        <v>1.9999999999999917E-2</v>
      </c>
      <c r="Q55" s="719">
        <v>0.02</v>
      </c>
      <c r="R55" s="718">
        <v>2.0000000000000031E-3</v>
      </c>
      <c r="S55" s="1038">
        <v>1.9999999999999918E-3</v>
      </c>
      <c r="T55" s="719">
        <v>2E-3</v>
      </c>
      <c r="U55" s="718">
        <v>2.0000000000000031E-3</v>
      </c>
      <c r="V55" s="1038">
        <v>1.9999999999999918E-3</v>
      </c>
      <c r="W55" s="719">
        <v>2E-3</v>
      </c>
      <c r="X55" s="718">
        <v>3.9999999999999871E-3</v>
      </c>
      <c r="Y55" s="1038">
        <v>3.999999999999994E-3</v>
      </c>
      <c r="Z55" s="719">
        <v>4.0000000000000001E-3</v>
      </c>
      <c r="AA55" s="1290">
        <v>149.06600000000017</v>
      </c>
      <c r="AB55" s="1291">
        <v>110.37599999999919</v>
      </c>
      <c r="AC55" s="1315">
        <v>127.60399999999915</v>
      </c>
      <c r="AF55" s="1051" t="s">
        <v>1880</v>
      </c>
      <c r="AG55" s="1410" t="s">
        <v>1870</v>
      </c>
      <c r="AH55" s="1410" t="s">
        <v>8</v>
      </c>
      <c r="AI55" s="1410" t="s">
        <v>2113</v>
      </c>
      <c r="AJ55" s="1424">
        <v>0</v>
      </c>
      <c r="AK55" s="1425">
        <v>7.0000000000000007E-2</v>
      </c>
      <c r="AL55" s="1425">
        <v>0.02</v>
      </c>
      <c r="AM55" s="1425">
        <v>0</v>
      </c>
      <c r="AN55" s="1425">
        <v>0</v>
      </c>
      <c r="AO55" s="8"/>
      <c r="AP55" s="1425">
        <v>0.5</v>
      </c>
      <c r="AQ55" s="1425">
        <v>0.5</v>
      </c>
      <c r="AR55" s="1425">
        <v>0</v>
      </c>
      <c r="AT55" s="1313"/>
    </row>
    <row r="56" spans="1:46" ht="12.75" x14ac:dyDescent="0.2">
      <c r="A56" s="1063" t="s">
        <v>1868</v>
      </c>
      <c r="B56" s="1063" t="s">
        <v>1862</v>
      </c>
      <c r="C56" s="1062" t="s">
        <v>8</v>
      </c>
      <c r="D56" s="1061" t="s">
        <v>603</v>
      </c>
      <c r="E56" s="1061" t="s">
        <v>1845</v>
      </c>
      <c r="F56" s="715">
        <v>9.110000000000003</v>
      </c>
      <c r="G56" s="1039">
        <v>6.859999999999971</v>
      </c>
      <c r="H56" s="716">
        <v>12.060000000000002</v>
      </c>
      <c r="I56" s="715">
        <v>1.3999999999999997</v>
      </c>
      <c r="J56" s="1039">
        <v>0.73999999999999777</v>
      </c>
      <c r="K56" s="716">
        <v>1.0200000000000009</v>
      </c>
      <c r="L56" s="715">
        <v>0.16999999999999904</v>
      </c>
      <c r="M56" s="1039">
        <v>0.51999999999999957</v>
      </c>
      <c r="N56" s="716">
        <v>1.2200000000000042</v>
      </c>
      <c r="O56" s="718">
        <v>1.9999999999999914E-2</v>
      </c>
      <c r="P56" s="1038">
        <v>0.02</v>
      </c>
      <c r="Q56" s="719">
        <v>2.0000000000000056E-2</v>
      </c>
      <c r="R56" s="718">
        <v>1.9999999999999914E-3</v>
      </c>
      <c r="S56" s="1038">
        <v>2E-3</v>
      </c>
      <c r="T56" s="719">
        <v>2.0000000000000052E-3</v>
      </c>
      <c r="U56" s="718">
        <v>1.9999999999999914E-3</v>
      </c>
      <c r="V56" s="1038">
        <v>2E-3</v>
      </c>
      <c r="W56" s="719">
        <v>2.0000000000000052E-3</v>
      </c>
      <c r="X56" s="718">
        <v>3.9999999999999975E-3</v>
      </c>
      <c r="Y56" s="1038">
        <v>4.0000000000000053E-3</v>
      </c>
      <c r="Z56" s="719">
        <v>4.0000000000000166E-3</v>
      </c>
      <c r="AA56" s="1290">
        <v>159.43199999999979</v>
      </c>
      <c r="AB56" s="1291">
        <v>116.43500000000013</v>
      </c>
      <c r="AC56" s="1315">
        <v>137.31300000000019</v>
      </c>
      <c r="AF56" s="1051" t="s">
        <v>2110</v>
      </c>
      <c r="AG56" s="1410" t="s">
        <v>1870</v>
      </c>
      <c r="AH56" s="1410" t="s">
        <v>8</v>
      </c>
      <c r="AI56" s="1410" t="s">
        <v>2113</v>
      </c>
      <c r="AJ56" s="1424">
        <v>0</v>
      </c>
      <c r="AK56" s="1425">
        <v>0.04</v>
      </c>
      <c r="AL56" s="1425">
        <v>0.02</v>
      </c>
      <c r="AM56" s="1425">
        <v>0</v>
      </c>
      <c r="AN56" s="1425">
        <v>0</v>
      </c>
      <c r="AO56" s="8"/>
      <c r="AP56" s="1425">
        <v>0.5</v>
      </c>
      <c r="AQ56" s="1425">
        <v>0.5</v>
      </c>
      <c r="AR56" s="1425">
        <v>0</v>
      </c>
      <c r="AT56" s="1313"/>
    </row>
    <row r="57" spans="1:46" ht="12.75" x14ac:dyDescent="0.2">
      <c r="A57" s="1063" t="s">
        <v>1867</v>
      </c>
      <c r="B57" s="1063" t="s">
        <v>1862</v>
      </c>
      <c r="C57" s="1062" t="s">
        <v>8</v>
      </c>
      <c r="D57" s="1061" t="s">
        <v>605</v>
      </c>
      <c r="E57" s="1061" t="s">
        <v>1843</v>
      </c>
      <c r="F57" s="715">
        <v>6.345640000000011</v>
      </c>
      <c r="G57" s="1039">
        <v>10.825162000000002</v>
      </c>
      <c r="H57" s="716">
        <v>9.3100000000000094</v>
      </c>
      <c r="I57" s="715">
        <v>0.35976600000000059</v>
      </c>
      <c r="J57" s="1039">
        <v>0.24457399999999987</v>
      </c>
      <c r="K57" s="716">
        <v>0.61000000000000076</v>
      </c>
      <c r="L57" s="715">
        <v>0.24437000000000014</v>
      </c>
      <c r="M57" s="1039">
        <v>0.41110499999999905</v>
      </c>
      <c r="N57" s="716">
        <v>0.5299999999999998</v>
      </c>
      <c r="O57" s="718">
        <v>2.4410000000000005E-3</v>
      </c>
      <c r="P57" s="1038">
        <v>5.9989999999999991E-3</v>
      </c>
      <c r="Q57" s="719">
        <v>0.01</v>
      </c>
      <c r="R57" s="718">
        <v>1.9999999999999996E-3</v>
      </c>
      <c r="S57" s="1038">
        <v>2E-3</v>
      </c>
      <c r="T57" s="719">
        <v>2E-3</v>
      </c>
      <c r="U57" s="718">
        <v>1.9999999999999996E-3</v>
      </c>
      <c r="V57" s="1038">
        <v>2E-3</v>
      </c>
      <c r="W57" s="719">
        <v>2E-3</v>
      </c>
      <c r="X57" s="718">
        <v>4.8819999999999929E-4</v>
      </c>
      <c r="Y57" s="1038">
        <v>1.1997999999999998E-3</v>
      </c>
      <c r="Z57" s="719">
        <v>2E-3</v>
      </c>
      <c r="AA57" s="1290">
        <v>207.42600500000003</v>
      </c>
      <c r="AB57" s="1291">
        <v>159.44896449999933</v>
      </c>
      <c r="AC57" s="1315">
        <v>137.31300000000016</v>
      </c>
      <c r="AF57" s="1051" t="s">
        <v>1879</v>
      </c>
      <c r="AG57" s="1410" t="s">
        <v>1870</v>
      </c>
      <c r="AH57" s="1410" t="s">
        <v>8</v>
      </c>
      <c r="AI57" s="1410" t="s">
        <v>2113</v>
      </c>
      <c r="AJ57" s="1424">
        <v>0</v>
      </c>
      <c r="AK57" s="1425">
        <v>0</v>
      </c>
      <c r="AL57" s="1425">
        <v>0.04</v>
      </c>
      <c r="AM57" s="1425">
        <v>0.01</v>
      </c>
      <c r="AN57" s="1425">
        <v>0.01</v>
      </c>
      <c r="AO57" s="8"/>
      <c r="AP57" s="1425">
        <v>0.5</v>
      </c>
      <c r="AQ57" s="1425">
        <v>0.5</v>
      </c>
      <c r="AR57" s="1425">
        <v>0</v>
      </c>
      <c r="AT57" s="1313"/>
    </row>
    <row r="58" spans="1:46" ht="12.75" x14ac:dyDescent="0.2">
      <c r="A58" s="1063" t="s">
        <v>1866</v>
      </c>
      <c r="B58" s="1063" t="s">
        <v>1862</v>
      </c>
      <c r="C58" s="1062" t="s">
        <v>8</v>
      </c>
      <c r="D58" s="1061" t="s">
        <v>607</v>
      </c>
      <c r="E58" s="1061" t="s">
        <v>1841</v>
      </c>
      <c r="F58" s="715">
        <v>1.874440999999992</v>
      </c>
      <c r="G58" s="1039">
        <v>0.86918199999999723</v>
      </c>
      <c r="H58" s="716">
        <v>0.5185620000000013</v>
      </c>
      <c r="I58" s="715">
        <v>0.2928679999999988</v>
      </c>
      <c r="J58" s="1039">
        <v>0.1593909999999997</v>
      </c>
      <c r="K58" s="716">
        <v>8.5262999999999964E-2</v>
      </c>
      <c r="L58" s="715">
        <v>5.7331999999999918E-2</v>
      </c>
      <c r="M58" s="1039">
        <v>1.2679000000000005E-2</v>
      </c>
      <c r="N58" s="716">
        <v>8.9142999999999792E-2</v>
      </c>
      <c r="O58" s="718">
        <v>0.01</v>
      </c>
      <c r="P58" s="1038">
        <v>0.01</v>
      </c>
      <c r="Q58" s="719">
        <v>0.01</v>
      </c>
      <c r="R58" s="718">
        <v>1.9999999999999927E-3</v>
      </c>
      <c r="S58" s="1038">
        <v>1.9999999999999996E-3</v>
      </c>
      <c r="T58" s="719">
        <v>2.0000000000000065E-3</v>
      </c>
      <c r="U58" s="718">
        <v>1.9999999999999927E-3</v>
      </c>
      <c r="V58" s="1038">
        <v>1.9999999999999996E-3</v>
      </c>
      <c r="W58" s="719">
        <v>2.0000000000000065E-3</v>
      </c>
      <c r="X58" s="718">
        <v>1.9999999999999927E-3</v>
      </c>
      <c r="Y58" s="1038">
        <v>1.9999999999999996E-3</v>
      </c>
      <c r="Z58" s="719">
        <v>2.0000000000000065E-3</v>
      </c>
      <c r="AA58" s="1290">
        <v>207.42600499999912</v>
      </c>
      <c r="AB58" s="1291">
        <v>159.44896449999965</v>
      </c>
      <c r="AC58" s="1315">
        <v>62.783239650000198</v>
      </c>
      <c r="AF58" s="1051" t="s">
        <v>1878</v>
      </c>
      <c r="AG58" s="1410" t="s">
        <v>1870</v>
      </c>
      <c r="AH58" s="1410" t="s">
        <v>8</v>
      </c>
      <c r="AI58" s="1410" t="s">
        <v>2113</v>
      </c>
      <c r="AJ58" s="1424">
        <v>0</v>
      </c>
      <c r="AK58" s="1425">
        <v>0</v>
      </c>
      <c r="AL58" s="1425">
        <v>0.02</v>
      </c>
      <c r="AM58" s="1425">
        <v>0.02</v>
      </c>
      <c r="AN58" s="1425">
        <v>0.01</v>
      </c>
      <c r="AO58" s="8"/>
      <c r="AP58" s="1425">
        <v>0.5</v>
      </c>
      <c r="AQ58" s="1425">
        <v>0.5</v>
      </c>
      <c r="AR58" s="1425">
        <v>0</v>
      </c>
      <c r="AT58" s="1313"/>
    </row>
    <row r="59" spans="1:46" ht="12.75" x14ac:dyDescent="0.2">
      <c r="A59" s="1063" t="s">
        <v>1865</v>
      </c>
      <c r="B59" s="1063" t="s">
        <v>1862</v>
      </c>
      <c r="C59" s="1062" t="s">
        <v>8</v>
      </c>
      <c r="D59" s="1061" t="s">
        <v>609</v>
      </c>
      <c r="E59" s="1061" t="s">
        <v>1839</v>
      </c>
      <c r="F59" s="715">
        <v>1.6271680000000053</v>
      </c>
      <c r="G59" s="1039">
        <v>0.77790700000000035</v>
      </c>
      <c r="H59" s="716">
        <v>0.88813400000000031</v>
      </c>
      <c r="I59" s="715">
        <v>0.2168470000000009</v>
      </c>
      <c r="J59" s="1039">
        <v>4.9204999999999943E-2</v>
      </c>
      <c r="K59" s="716">
        <v>7.9386000000000026E-2</v>
      </c>
      <c r="L59" s="715">
        <v>3.2749000000000091E-2</v>
      </c>
      <c r="M59" s="1039">
        <v>1.2282000000000003E-2</v>
      </c>
      <c r="N59" s="716">
        <v>4.1781999999999875E-2</v>
      </c>
      <c r="O59" s="718">
        <v>9.1599999999999787E-4</v>
      </c>
      <c r="P59" s="1038">
        <v>6.1299999999999918E-4</v>
      </c>
      <c r="Q59" s="719">
        <v>4.720000000000002E-4</v>
      </c>
      <c r="R59" s="718">
        <v>2.0000000000000083E-3</v>
      </c>
      <c r="S59" s="1038">
        <v>2.0000000000000026E-3</v>
      </c>
      <c r="T59" s="719">
        <v>2E-3</v>
      </c>
      <c r="U59" s="718">
        <v>2.0000000000000083E-3</v>
      </c>
      <c r="V59" s="1038">
        <v>2.0000000000000026E-3</v>
      </c>
      <c r="W59" s="719">
        <v>2E-3</v>
      </c>
      <c r="X59" s="718">
        <v>1.8320000000000036E-4</v>
      </c>
      <c r="Y59" s="1038">
        <v>1.2260000000000011E-4</v>
      </c>
      <c r="Z59" s="719">
        <v>9.4400000000000045E-5</v>
      </c>
      <c r="AA59" s="1290">
        <v>207.42600500000032</v>
      </c>
      <c r="AB59" s="1291">
        <v>159.44896450000016</v>
      </c>
      <c r="AC59" s="1315">
        <v>103.51110319999987</v>
      </c>
      <c r="AF59" s="1051" t="s">
        <v>1877</v>
      </c>
      <c r="AG59" s="1410" t="s">
        <v>1870</v>
      </c>
      <c r="AH59" s="1410" t="s">
        <v>8</v>
      </c>
      <c r="AI59" s="1410" t="s">
        <v>2113</v>
      </c>
      <c r="AJ59" s="1424">
        <v>0</v>
      </c>
      <c r="AK59" s="1425">
        <v>0</v>
      </c>
      <c r="AL59" s="1425">
        <v>0</v>
      </c>
      <c r="AM59" s="1425">
        <v>0</v>
      </c>
      <c r="AN59" s="1425">
        <v>0</v>
      </c>
      <c r="AO59" s="8"/>
      <c r="AP59" s="1425">
        <v>0.5</v>
      </c>
      <c r="AQ59" s="1425">
        <v>0.5</v>
      </c>
      <c r="AR59" s="1425">
        <v>0</v>
      </c>
      <c r="AT59" s="1313"/>
    </row>
    <row r="60" spans="1:46" ht="12.75" x14ac:dyDescent="0.2">
      <c r="A60" s="1063" t="s">
        <v>1864</v>
      </c>
      <c r="B60" s="1063" t="s">
        <v>1862</v>
      </c>
      <c r="C60" s="1062" t="s">
        <v>8</v>
      </c>
      <c r="D60" s="1061" t="s">
        <v>611</v>
      </c>
      <c r="E60" s="1061" t="s">
        <v>1837</v>
      </c>
      <c r="F60" s="715">
        <v>1.423772</v>
      </c>
      <c r="G60" s="1039">
        <v>0.68066899999999997</v>
      </c>
      <c r="H60" s="716">
        <v>0.7771169999999985</v>
      </c>
      <c r="I60" s="715">
        <v>0.12807100000000005</v>
      </c>
      <c r="J60" s="1039">
        <v>2.906099999999992E-2</v>
      </c>
      <c r="K60" s="716">
        <v>4.6885999999999976E-2</v>
      </c>
      <c r="L60" s="715">
        <v>2.1833000000000005E-2</v>
      </c>
      <c r="M60" s="1039">
        <v>8.1879999999999991E-3</v>
      </c>
      <c r="N60" s="716">
        <v>2.7854999999999869E-2</v>
      </c>
      <c r="O60" s="718">
        <v>4.5799999999999753E-4</v>
      </c>
      <c r="P60" s="1038">
        <v>3.0700000000000014E-4</v>
      </c>
      <c r="Q60" s="719">
        <v>2.3599999999999991E-4</v>
      </c>
      <c r="R60" s="718">
        <v>2E-3</v>
      </c>
      <c r="S60" s="1038">
        <v>1.9999999999999892E-3</v>
      </c>
      <c r="T60" s="719">
        <v>1.9999999999999849E-3</v>
      </c>
      <c r="U60" s="718">
        <v>2E-3</v>
      </c>
      <c r="V60" s="1038">
        <v>1.9999999999999892E-3</v>
      </c>
      <c r="W60" s="719">
        <v>1.9999999999999849E-3</v>
      </c>
      <c r="X60" s="718">
        <v>9.1599999999999923E-5</v>
      </c>
      <c r="Y60" s="1038">
        <v>6.1400000000000029E-5</v>
      </c>
      <c r="Z60" s="719">
        <v>4.7199999999999989E-5</v>
      </c>
      <c r="AA60" s="1290">
        <v>207.426005</v>
      </c>
      <c r="AB60" s="1291">
        <v>159.4489644999999</v>
      </c>
      <c r="AC60" s="1315">
        <v>103.51110319999992</v>
      </c>
      <c r="AF60" s="1051" t="s">
        <v>1876</v>
      </c>
      <c r="AG60" s="1410" t="s">
        <v>1870</v>
      </c>
      <c r="AH60" s="1410" t="s">
        <v>36</v>
      </c>
      <c r="AI60" s="1410" t="s">
        <v>2114</v>
      </c>
      <c r="AJ60" s="1424">
        <v>0</v>
      </c>
      <c r="AK60" s="1425">
        <v>0.6</v>
      </c>
      <c r="AL60" s="1425">
        <v>0.15</v>
      </c>
      <c r="AM60" s="1425">
        <v>0.02</v>
      </c>
      <c r="AN60" s="1425">
        <v>0.02</v>
      </c>
      <c r="AO60" s="8"/>
      <c r="AP60" s="1425">
        <v>0.5</v>
      </c>
      <c r="AQ60" s="1425">
        <v>0.5</v>
      </c>
      <c r="AR60" s="1425">
        <v>0</v>
      </c>
      <c r="AT60" s="1313"/>
    </row>
    <row r="61" spans="1:46" ht="12.75" x14ac:dyDescent="0.2">
      <c r="A61" s="1063" t="s">
        <v>1863</v>
      </c>
      <c r="B61" s="1063" t="s">
        <v>1862</v>
      </c>
      <c r="C61" s="1062" t="s">
        <v>710</v>
      </c>
      <c r="D61" s="1061" t="s">
        <v>103</v>
      </c>
      <c r="E61" s="1061" t="s">
        <v>152</v>
      </c>
      <c r="F61" s="715">
        <v>0</v>
      </c>
      <c r="G61" s="1039">
        <v>0</v>
      </c>
      <c r="H61" s="716">
        <v>0</v>
      </c>
      <c r="I61" s="715">
        <v>0</v>
      </c>
      <c r="J61" s="1039">
        <v>0</v>
      </c>
      <c r="K61" s="716">
        <v>0</v>
      </c>
      <c r="L61" s="715">
        <v>0</v>
      </c>
      <c r="M61" s="1039">
        <v>0</v>
      </c>
      <c r="N61" s="716">
        <v>0</v>
      </c>
      <c r="O61" s="718">
        <v>0</v>
      </c>
      <c r="P61" s="1038">
        <v>0</v>
      </c>
      <c r="Q61" s="719">
        <v>0</v>
      </c>
      <c r="R61" s="718">
        <v>0</v>
      </c>
      <c r="S61" s="1038">
        <v>0</v>
      </c>
      <c r="T61" s="719">
        <v>0</v>
      </c>
      <c r="U61" s="718">
        <v>0</v>
      </c>
      <c r="V61" s="1038">
        <v>0</v>
      </c>
      <c r="W61" s="719">
        <v>0</v>
      </c>
      <c r="X61" s="718">
        <v>0</v>
      </c>
      <c r="Y61" s="1038">
        <v>0</v>
      </c>
      <c r="Z61" s="719">
        <v>0</v>
      </c>
      <c r="AA61" s="1290">
        <v>0</v>
      </c>
      <c r="AB61" s="1291">
        <v>0</v>
      </c>
      <c r="AC61" s="1315">
        <v>0</v>
      </c>
      <c r="AF61" s="1051" t="s">
        <v>2111</v>
      </c>
      <c r="AG61" s="1410" t="s">
        <v>1870</v>
      </c>
      <c r="AH61" s="1410" t="s">
        <v>36</v>
      </c>
      <c r="AI61" s="1410" t="s">
        <v>2114</v>
      </c>
      <c r="AJ61" s="1424">
        <v>0</v>
      </c>
      <c r="AK61" s="1425">
        <v>0.28999999999999998</v>
      </c>
      <c r="AL61" s="1425">
        <v>0.19</v>
      </c>
      <c r="AM61" s="1425">
        <v>0.03</v>
      </c>
      <c r="AN61" s="1425">
        <v>0.02</v>
      </c>
      <c r="AO61" s="8"/>
      <c r="AP61" s="1425">
        <v>0.5</v>
      </c>
      <c r="AQ61" s="1425">
        <v>0.5</v>
      </c>
      <c r="AR61" s="1425">
        <v>0</v>
      </c>
      <c r="AT61" s="1313"/>
    </row>
    <row r="62" spans="1:46" ht="12.75" x14ac:dyDescent="0.2">
      <c r="A62" s="1048" t="s">
        <v>1861</v>
      </c>
      <c r="B62" s="1048" t="s">
        <v>1849</v>
      </c>
      <c r="C62" s="1047" t="s">
        <v>8</v>
      </c>
      <c r="D62" s="1046" t="s">
        <v>1449</v>
      </c>
      <c r="E62" s="1046" t="s">
        <v>1860</v>
      </c>
      <c r="F62" s="715">
        <v>14.457985000000045</v>
      </c>
      <c r="G62" s="1039">
        <v>14.404344000000002</v>
      </c>
      <c r="H62" s="1288"/>
      <c r="I62" s="715">
        <v>13.910000000000062</v>
      </c>
      <c r="J62" s="1039">
        <v>13.909999999999989</v>
      </c>
      <c r="K62" s="1288"/>
      <c r="L62" s="715">
        <v>0.10982100000000011</v>
      </c>
      <c r="M62" s="1039">
        <v>9.7248999999999877E-2</v>
      </c>
      <c r="N62" s="1288"/>
      <c r="O62" s="718">
        <v>0.20000000000000073</v>
      </c>
      <c r="P62" s="1038">
        <v>0.2</v>
      </c>
      <c r="Q62" s="1289"/>
      <c r="R62" s="718">
        <v>1E-3</v>
      </c>
      <c r="S62" s="1038">
        <v>1E-3</v>
      </c>
      <c r="T62" s="1289"/>
      <c r="U62" s="718">
        <v>1E-3</v>
      </c>
      <c r="V62" s="1038">
        <v>1E-3</v>
      </c>
      <c r="W62" s="1289"/>
      <c r="X62" s="718">
        <v>2.000000000000007E-2</v>
      </c>
      <c r="Y62" s="1038">
        <v>0.02</v>
      </c>
      <c r="Z62" s="1289"/>
      <c r="AA62" s="1290">
        <v>126.69552090000039</v>
      </c>
      <c r="AB62" s="1291">
        <v>132.74063509999991</v>
      </c>
      <c r="AC62" s="1292"/>
      <c r="AF62" s="1051" t="s">
        <v>1875</v>
      </c>
      <c r="AG62" s="1410" t="s">
        <v>1870</v>
      </c>
      <c r="AH62" s="1410" t="s">
        <v>36</v>
      </c>
      <c r="AI62" s="1410" t="s">
        <v>2114</v>
      </c>
      <c r="AJ62" s="1424">
        <v>0</v>
      </c>
      <c r="AK62" s="1425">
        <v>0</v>
      </c>
      <c r="AL62" s="1425">
        <v>0.38</v>
      </c>
      <c r="AM62" s="1425">
        <v>0.11</v>
      </c>
      <c r="AN62" s="1425">
        <v>0.09</v>
      </c>
      <c r="AO62" s="8"/>
      <c r="AP62" s="1425">
        <v>0.5</v>
      </c>
      <c r="AQ62" s="1425">
        <v>0.5</v>
      </c>
      <c r="AR62" s="1425">
        <v>0</v>
      </c>
      <c r="AT62" s="1313"/>
    </row>
    <row r="63" spans="1:46" ht="12.75" x14ac:dyDescent="0.2">
      <c r="A63" s="1048" t="s">
        <v>2115</v>
      </c>
      <c r="B63" s="1048" t="s">
        <v>1849</v>
      </c>
      <c r="C63" s="1047" t="s">
        <v>8</v>
      </c>
      <c r="D63" s="1046" t="s">
        <v>603</v>
      </c>
      <c r="E63" s="1046" t="s">
        <v>2093</v>
      </c>
      <c r="F63" s="715">
        <v>7.4469850000000051</v>
      </c>
      <c r="G63" s="1039">
        <v>7.3933440000000061</v>
      </c>
      <c r="H63" s="1288"/>
      <c r="I63" s="715">
        <v>4.8474689999999985</v>
      </c>
      <c r="J63" s="1039">
        <v>3.5791420000000045</v>
      </c>
      <c r="K63" s="1288"/>
      <c r="L63" s="715">
        <v>0.10982099999999999</v>
      </c>
      <c r="M63" s="1039">
        <v>9.7249000000000058E-2</v>
      </c>
      <c r="N63" s="1288"/>
      <c r="O63" s="718">
        <v>8.1805000000000003E-2</v>
      </c>
      <c r="P63" s="1038">
        <v>8.5414999999999977E-2</v>
      </c>
      <c r="Q63" s="1289"/>
      <c r="R63" s="718">
        <v>1E-3</v>
      </c>
      <c r="S63" s="1038">
        <v>1E-3</v>
      </c>
      <c r="T63" s="1289"/>
      <c r="U63" s="718">
        <v>1E-3</v>
      </c>
      <c r="V63" s="1038">
        <v>1E-3</v>
      </c>
      <c r="W63" s="1289"/>
      <c r="X63" s="718">
        <v>8.1804999999999985E-3</v>
      </c>
      <c r="Y63" s="1038">
        <v>8.5414999999999987E-3</v>
      </c>
      <c r="Z63" s="1289"/>
      <c r="AA63" s="1290">
        <v>86.100585340000023</v>
      </c>
      <c r="AB63" s="1291">
        <v>89.825358109999996</v>
      </c>
      <c r="AC63" s="1292"/>
      <c r="AF63" s="1051" t="s">
        <v>1874</v>
      </c>
      <c r="AG63" s="1410" t="s">
        <v>1870</v>
      </c>
      <c r="AH63" s="1410" t="s">
        <v>36</v>
      </c>
      <c r="AI63" s="1410" t="s">
        <v>2114</v>
      </c>
      <c r="AJ63" s="1424">
        <v>0</v>
      </c>
      <c r="AK63" s="1425">
        <v>0</v>
      </c>
      <c r="AL63" s="1425">
        <v>0.18</v>
      </c>
      <c r="AM63" s="1425">
        <v>0.54</v>
      </c>
      <c r="AN63" s="1425">
        <v>0.46</v>
      </c>
      <c r="AO63" s="8"/>
      <c r="AP63" s="1425">
        <v>0.5</v>
      </c>
      <c r="AQ63" s="1425">
        <v>0.5</v>
      </c>
      <c r="AR63" s="1425">
        <v>0</v>
      </c>
      <c r="AT63" s="1313"/>
    </row>
    <row r="64" spans="1:46" ht="12.75" x14ac:dyDescent="0.2">
      <c r="A64" s="1048" t="s">
        <v>1859</v>
      </c>
      <c r="B64" s="1048" t="s">
        <v>1849</v>
      </c>
      <c r="C64" s="1047" t="s">
        <v>8</v>
      </c>
      <c r="D64" s="1046" t="s">
        <v>1858</v>
      </c>
      <c r="E64" s="1046" t="s">
        <v>1855</v>
      </c>
      <c r="F64" s="715">
        <v>7.9572710000000004</v>
      </c>
      <c r="G64" s="1039">
        <v>8.0549419999999934</v>
      </c>
      <c r="H64" s="1288"/>
      <c r="I64" s="715">
        <v>5.9543080000000046</v>
      </c>
      <c r="J64" s="1039">
        <v>4.8351650000000026</v>
      </c>
      <c r="K64" s="1288"/>
      <c r="L64" s="715">
        <v>6.4094999999999958E-2</v>
      </c>
      <c r="M64" s="1039">
        <v>6.6138999999999865E-2</v>
      </c>
      <c r="N64" s="1288"/>
      <c r="O64" s="718">
        <v>0.15319700000000028</v>
      </c>
      <c r="P64" s="1038">
        <v>0.13018099999999999</v>
      </c>
      <c r="Q64" s="1289"/>
      <c r="R64" s="718">
        <v>9.999999999999998E-4</v>
      </c>
      <c r="S64" s="1038">
        <v>1E-3</v>
      </c>
      <c r="T64" s="1289"/>
      <c r="U64" s="718">
        <v>9.999999999999998E-4</v>
      </c>
      <c r="V64" s="1038">
        <v>1E-3</v>
      </c>
      <c r="W64" s="1289"/>
      <c r="X64" s="718">
        <v>1.5319700000000028E-2</v>
      </c>
      <c r="Y64" s="1038">
        <v>1.3018099999999999E-2</v>
      </c>
      <c r="Z64" s="1289"/>
      <c r="AA64" s="1290">
        <v>95.442412490000081</v>
      </c>
      <c r="AB64" s="1291">
        <v>101.93621739999993</v>
      </c>
      <c r="AC64" s="1292"/>
      <c r="AF64" s="1051" t="s">
        <v>1873</v>
      </c>
      <c r="AG64" s="1410" t="s">
        <v>1870</v>
      </c>
      <c r="AH64" s="1410" t="s">
        <v>36</v>
      </c>
      <c r="AI64" s="1410" t="s">
        <v>2114</v>
      </c>
      <c r="AJ64" s="1424">
        <v>0</v>
      </c>
      <c r="AK64" s="1425">
        <v>0</v>
      </c>
      <c r="AL64" s="1425">
        <v>0</v>
      </c>
      <c r="AM64" s="1425">
        <v>0.14000000000000001</v>
      </c>
      <c r="AN64" s="1425">
        <v>0.17</v>
      </c>
      <c r="AO64" s="8"/>
      <c r="AP64" s="1425">
        <v>0.5</v>
      </c>
      <c r="AQ64" s="1425">
        <v>0.5</v>
      </c>
      <c r="AR64" s="1425">
        <v>0</v>
      </c>
      <c r="AT64" s="1313"/>
    </row>
    <row r="65" spans="1:46" ht="12.75" x14ac:dyDescent="0.2">
      <c r="A65" s="1048" t="s">
        <v>1857</v>
      </c>
      <c r="B65" s="1048" t="s">
        <v>1849</v>
      </c>
      <c r="C65" s="1047" t="s">
        <v>8</v>
      </c>
      <c r="D65" s="1046" t="s">
        <v>1856</v>
      </c>
      <c r="E65" s="1046" t="s">
        <v>1855</v>
      </c>
      <c r="F65" s="715">
        <v>5.6400140000000389</v>
      </c>
      <c r="G65" s="1039">
        <v>2.2780710000000011</v>
      </c>
      <c r="H65" s="1288"/>
      <c r="I65" s="715">
        <v>4.0780140000000289</v>
      </c>
      <c r="J65" s="1039">
        <v>1.5293469999999993</v>
      </c>
      <c r="K65" s="1288"/>
      <c r="L65" s="715">
        <v>0.21725300000000164</v>
      </c>
      <c r="M65" s="1039">
        <v>0.30083499999999946</v>
      </c>
      <c r="N65" s="1288"/>
      <c r="O65" s="718">
        <v>7.6679000000000608E-2</v>
      </c>
      <c r="P65" s="1038">
        <v>2.3700999999999851E-2</v>
      </c>
      <c r="Q65" s="1289"/>
      <c r="R65" s="718">
        <v>1E-3</v>
      </c>
      <c r="S65" s="1038">
        <v>1E-3</v>
      </c>
      <c r="T65" s="1289"/>
      <c r="U65" s="718">
        <v>1E-3</v>
      </c>
      <c r="V65" s="1038">
        <v>1E-3</v>
      </c>
      <c r="W65" s="1289"/>
      <c r="X65" s="718">
        <v>7.6679000000000608E-3</v>
      </c>
      <c r="Y65" s="1038">
        <v>2.3700999999999852E-3</v>
      </c>
      <c r="Z65" s="1289"/>
      <c r="AA65" s="1290">
        <v>95.442412490000038</v>
      </c>
      <c r="AB65" s="1291">
        <v>101.93621739999992</v>
      </c>
      <c r="AC65" s="1292"/>
      <c r="AF65" s="1051" t="s">
        <v>1872</v>
      </c>
      <c r="AG65" s="1410" t="s">
        <v>1870</v>
      </c>
      <c r="AH65" s="1410" t="s">
        <v>36</v>
      </c>
      <c r="AI65" s="1410" t="s">
        <v>2114</v>
      </c>
      <c r="AJ65" s="1424">
        <v>0</v>
      </c>
      <c r="AK65" s="1425">
        <v>0</v>
      </c>
      <c r="AL65" s="1425">
        <v>0</v>
      </c>
      <c r="AM65" s="1425">
        <v>0</v>
      </c>
      <c r="AN65" s="1425">
        <v>0.06</v>
      </c>
      <c r="AO65" s="8"/>
      <c r="AP65" s="1425">
        <v>0.5</v>
      </c>
      <c r="AQ65" s="1425">
        <v>0.5</v>
      </c>
      <c r="AR65" s="1425">
        <v>0</v>
      </c>
      <c r="AT65" s="1313"/>
    </row>
    <row r="66" spans="1:46" ht="12.75" x14ac:dyDescent="0.2">
      <c r="A66" s="1048" t="s">
        <v>1854</v>
      </c>
      <c r="B66" s="1048" t="s">
        <v>1849</v>
      </c>
      <c r="C66" s="1047" t="s">
        <v>8</v>
      </c>
      <c r="D66" s="1046" t="s">
        <v>609</v>
      </c>
      <c r="E66" s="1046" t="s">
        <v>1853</v>
      </c>
      <c r="F66" s="715">
        <v>2.439419000000008</v>
      </c>
      <c r="G66" s="1039">
        <v>2.0485550000000146</v>
      </c>
      <c r="H66" s="1288"/>
      <c r="I66" s="715">
        <v>0.54962599999999928</v>
      </c>
      <c r="J66" s="1039">
        <v>0.37487300000000245</v>
      </c>
      <c r="K66" s="1288"/>
      <c r="L66" s="715">
        <v>4.7435999999999812E-2</v>
      </c>
      <c r="M66" s="1039">
        <v>4.1263000000000306E-2</v>
      </c>
      <c r="N66" s="1288"/>
      <c r="O66" s="718">
        <v>2.0500000000000032E-3</v>
      </c>
      <c r="P66" s="1038">
        <v>1.4610000000000033E-3</v>
      </c>
      <c r="Q66" s="1289"/>
      <c r="R66" s="718">
        <v>1E-3</v>
      </c>
      <c r="S66" s="1038">
        <v>1E-3</v>
      </c>
      <c r="T66" s="1289"/>
      <c r="U66" s="718">
        <v>1E-3</v>
      </c>
      <c r="V66" s="1038">
        <v>1E-3</v>
      </c>
      <c r="W66" s="1289"/>
      <c r="X66" s="718">
        <v>2.0500000000000032E-4</v>
      </c>
      <c r="Y66" s="1038">
        <v>1.461000000000003E-4</v>
      </c>
      <c r="Z66" s="1289"/>
      <c r="AA66" s="1290">
        <v>50.704241870000118</v>
      </c>
      <c r="AB66" s="1291">
        <v>49.486958950000357</v>
      </c>
      <c r="AC66" s="1292"/>
      <c r="AF66" s="1051" t="s">
        <v>1871</v>
      </c>
      <c r="AG66" s="1410" t="s">
        <v>1870</v>
      </c>
      <c r="AH66" s="1410" t="s">
        <v>710</v>
      </c>
      <c r="AI66" s="1410" t="s">
        <v>2116</v>
      </c>
      <c r="AJ66" s="1424">
        <v>0</v>
      </c>
      <c r="AK66" s="1425">
        <v>0</v>
      </c>
      <c r="AL66" s="1425">
        <v>0</v>
      </c>
      <c r="AM66" s="1425">
        <v>0.13</v>
      </c>
      <c r="AN66" s="1425">
        <v>0.15</v>
      </c>
      <c r="AO66" s="8"/>
      <c r="AP66" s="1425">
        <v>0.5</v>
      </c>
      <c r="AQ66" s="1425">
        <v>0.5</v>
      </c>
      <c r="AR66" s="1425">
        <v>0</v>
      </c>
      <c r="AT66" s="1313"/>
    </row>
    <row r="67" spans="1:46" ht="12.75" x14ac:dyDescent="0.2">
      <c r="A67" s="1048" t="s">
        <v>1852</v>
      </c>
      <c r="B67" s="1048" t="s">
        <v>1849</v>
      </c>
      <c r="C67" s="1047" t="s">
        <v>8</v>
      </c>
      <c r="D67" s="1046" t="s">
        <v>611</v>
      </c>
      <c r="E67" s="1046" t="s">
        <v>1851</v>
      </c>
      <c r="F67" s="715">
        <v>2.4394189999999996</v>
      </c>
      <c r="G67" s="1039">
        <v>2.0485549999999995</v>
      </c>
      <c r="H67" s="1288"/>
      <c r="I67" s="715">
        <v>0.2</v>
      </c>
      <c r="J67" s="1039">
        <v>0.15000000000000002</v>
      </c>
      <c r="K67" s="1288"/>
      <c r="L67" s="715">
        <v>4.7436000000000006E-2</v>
      </c>
      <c r="M67" s="1039">
        <v>4.1262999999999841E-2</v>
      </c>
      <c r="N67" s="1288"/>
      <c r="O67" s="718">
        <v>2.049999999999998E-3</v>
      </c>
      <c r="P67" s="1038">
        <v>1.4610000000000014E-3</v>
      </c>
      <c r="Q67" s="1289"/>
      <c r="R67" s="718">
        <v>1.0000000000000002E-3</v>
      </c>
      <c r="S67" s="1038">
        <v>1E-3</v>
      </c>
      <c r="T67" s="1289"/>
      <c r="U67" s="718">
        <v>1.0000000000000002E-3</v>
      </c>
      <c r="V67" s="1038">
        <v>1E-3</v>
      </c>
      <c r="W67" s="1289"/>
      <c r="X67" s="718">
        <v>2.0499999999999978E-4</v>
      </c>
      <c r="Y67" s="1038">
        <v>1.4610000000000011E-4</v>
      </c>
      <c r="Z67" s="1289"/>
      <c r="AA67" s="1290">
        <v>49.623867249999968</v>
      </c>
      <c r="AB67" s="1291">
        <v>48.792081629999807</v>
      </c>
      <c r="AC67" s="1292"/>
      <c r="AF67" s="1063" t="s">
        <v>1869</v>
      </c>
      <c r="AG67" s="1411" t="s">
        <v>1862</v>
      </c>
      <c r="AH67" s="1411" t="s">
        <v>8</v>
      </c>
      <c r="AI67" s="1411" t="s">
        <v>2117</v>
      </c>
      <c r="AJ67" s="1426">
        <v>1</v>
      </c>
      <c r="AK67" s="1427">
        <v>0.24</v>
      </c>
      <c r="AL67" s="1427">
        <v>0</v>
      </c>
      <c r="AM67" s="1427">
        <v>0</v>
      </c>
      <c r="AN67" s="1427">
        <v>0</v>
      </c>
      <c r="AO67" s="8"/>
      <c r="AP67" s="1427">
        <v>0.15</v>
      </c>
      <c r="AQ67" s="1427">
        <v>0.45</v>
      </c>
      <c r="AR67" s="1427">
        <v>0.4</v>
      </c>
      <c r="AT67" s="1313"/>
    </row>
    <row r="68" spans="1:46" ht="12.75" x14ac:dyDescent="0.2">
      <c r="A68" s="1048" t="s">
        <v>1850</v>
      </c>
      <c r="B68" s="1048" t="s">
        <v>1849</v>
      </c>
      <c r="C68" s="1047" t="s">
        <v>710</v>
      </c>
      <c r="D68" s="1046" t="s">
        <v>103</v>
      </c>
      <c r="E68" s="1046" t="s">
        <v>152</v>
      </c>
      <c r="F68" s="715">
        <v>0</v>
      </c>
      <c r="G68" s="1039">
        <v>0</v>
      </c>
      <c r="H68" s="1288"/>
      <c r="I68" s="715">
        <v>0</v>
      </c>
      <c r="J68" s="1039">
        <v>0</v>
      </c>
      <c r="K68" s="1288"/>
      <c r="L68" s="715">
        <v>0</v>
      </c>
      <c r="M68" s="1039">
        <v>0</v>
      </c>
      <c r="N68" s="1288"/>
      <c r="O68" s="718">
        <v>0</v>
      </c>
      <c r="P68" s="1038">
        <v>0</v>
      </c>
      <c r="Q68" s="1289"/>
      <c r="R68" s="718">
        <v>0</v>
      </c>
      <c r="S68" s="1038">
        <v>0</v>
      </c>
      <c r="T68" s="1289"/>
      <c r="U68" s="718">
        <v>0</v>
      </c>
      <c r="V68" s="1038">
        <v>0</v>
      </c>
      <c r="W68" s="1289"/>
      <c r="X68" s="718">
        <v>0</v>
      </c>
      <c r="Y68" s="1038">
        <v>0</v>
      </c>
      <c r="Z68" s="1289"/>
      <c r="AA68" s="1290">
        <v>0</v>
      </c>
      <c r="AB68" s="1291">
        <v>0</v>
      </c>
      <c r="AC68" s="1292"/>
      <c r="AF68" s="1063" t="s">
        <v>1868</v>
      </c>
      <c r="AG68" s="1411" t="s">
        <v>1862</v>
      </c>
      <c r="AH68" s="1411" t="s">
        <v>8</v>
      </c>
      <c r="AI68" s="1411" t="s">
        <v>2117</v>
      </c>
      <c r="AJ68" s="1426">
        <v>0</v>
      </c>
      <c r="AK68" s="1427">
        <v>0.76</v>
      </c>
      <c r="AL68" s="1427">
        <v>0.09</v>
      </c>
      <c r="AM68" s="1427">
        <v>7.0000000000000007E-2</v>
      </c>
      <c r="AN68" s="1427">
        <v>0.06</v>
      </c>
      <c r="AO68" s="8"/>
      <c r="AP68" s="1427">
        <v>0.15</v>
      </c>
      <c r="AQ68" s="1427">
        <v>0.45</v>
      </c>
      <c r="AR68" s="1427">
        <v>0.4</v>
      </c>
      <c r="AT68" s="1313"/>
    </row>
    <row r="69" spans="1:46" ht="12.75" x14ac:dyDescent="0.2">
      <c r="A69" s="1043" t="s">
        <v>1848</v>
      </c>
      <c r="B69" s="1043" t="s">
        <v>1835</v>
      </c>
      <c r="C69" s="1042" t="s">
        <v>8</v>
      </c>
      <c r="D69" s="1041" t="s">
        <v>711</v>
      </c>
      <c r="E69" s="1041" t="s">
        <v>1847</v>
      </c>
      <c r="F69" s="715">
        <v>17.489999999999998</v>
      </c>
      <c r="G69" s="1039">
        <v>18.039999999999917</v>
      </c>
      <c r="H69" s="716">
        <v>25.509999999999909</v>
      </c>
      <c r="I69" s="715">
        <v>3.3599999999999981</v>
      </c>
      <c r="J69" s="1039">
        <v>1.6099999999999937</v>
      </c>
      <c r="K69" s="716">
        <v>1.1299999999999994</v>
      </c>
      <c r="L69" s="715">
        <v>0.12000000000000008</v>
      </c>
      <c r="M69" s="1039">
        <v>0.26999999999999952</v>
      </c>
      <c r="N69" s="716">
        <v>0.41999999999999887</v>
      </c>
      <c r="O69" s="718">
        <v>2.0000000000000032E-2</v>
      </c>
      <c r="P69" s="1038">
        <v>1.9999999999999959E-2</v>
      </c>
      <c r="Q69" s="719">
        <v>1.99999999999999E-2</v>
      </c>
      <c r="R69" s="718">
        <v>2.0000000000000031E-3</v>
      </c>
      <c r="S69" s="1038">
        <v>1.9999999999999957E-3</v>
      </c>
      <c r="T69" s="719">
        <v>1.9999999999999901E-3</v>
      </c>
      <c r="U69" s="718">
        <v>2.0000000000000031E-3</v>
      </c>
      <c r="V69" s="1038">
        <v>1.9999999999999957E-3</v>
      </c>
      <c r="W69" s="719">
        <v>1.9999999999999901E-3</v>
      </c>
      <c r="X69" s="718">
        <v>3.999999999999981E-3</v>
      </c>
      <c r="Y69" s="1038">
        <v>4.0000000000000018E-3</v>
      </c>
      <c r="Z69" s="719">
        <v>3.9999999999999923E-3</v>
      </c>
      <c r="AA69" s="1290">
        <v>149.06600000000017</v>
      </c>
      <c r="AB69" s="1291">
        <v>110.37599999999972</v>
      </c>
      <c r="AC69" s="1315">
        <v>127.60399999999959</v>
      </c>
      <c r="AF69" s="1063" t="s">
        <v>1867</v>
      </c>
      <c r="AG69" s="1411" t="s">
        <v>1862</v>
      </c>
      <c r="AH69" s="1411" t="s">
        <v>8</v>
      </c>
      <c r="AI69" s="1411" t="s">
        <v>2117</v>
      </c>
      <c r="AJ69" s="1426">
        <v>0</v>
      </c>
      <c r="AK69" s="1427">
        <v>0</v>
      </c>
      <c r="AL69" s="1427">
        <v>0.45</v>
      </c>
      <c r="AM69" s="1427">
        <v>0.21</v>
      </c>
      <c r="AN69" s="1427">
        <v>0.2</v>
      </c>
      <c r="AO69" s="8"/>
      <c r="AP69" s="1427">
        <v>0.15</v>
      </c>
      <c r="AQ69" s="1427">
        <v>0.45</v>
      </c>
      <c r="AR69" s="1427">
        <v>0.4</v>
      </c>
      <c r="AT69" s="1313"/>
    </row>
    <row r="70" spans="1:46" ht="12.75" x14ac:dyDescent="0.2">
      <c r="A70" s="1043" t="s">
        <v>1846</v>
      </c>
      <c r="B70" s="1043" t="s">
        <v>1835</v>
      </c>
      <c r="C70" s="1042" t="s">
        <v>8</v>
      </c>
      <c r="D70" s="1041" t="s">
        <v>603</v>
      </c>
      <c r="E70" s="1041" t="s">
        <v>1845</v>
      </c>
      <c r="F70" s="715">
        <v>9.109999999999987</v>
      </c>
      <c r="G70" s="1039">
        <v>6.8600000000000128</v>
      </c>
      <c r="H70" s="716">
        <v>12.059999999999967</v>
      </c>
      <c r="I70" s="715">
        <v>1.3999999999999984</v>
      </c>
      <c r="J70" s="1039">
        <v>0.74000000000000088</v>
      </c>
      <c r="K70" s="716">
        <v>1.0199999999999922</v>
      </c>
      <c r="L70" s="715">
        <v>0.16999999999999979</v>
      </c>
      <c r="M70" s="1039">
        <v>0.52000000000000091</v>
      </c>
      <c r="N70" s="716">
        <v>1.2199999999999942</v>
      </c>
      <c r="O70" s="718">
        <v>0.02</v>
      </c>
      <c r="P70" s="1038">
        <v>1.9999999999999997E-2</v>
      </c>
      <c r="Q70" s="719">
        <v>0.02</v>
      </c>
      <c r="R70" s="718">
        <v>2E-3</v>
      </c>
      <c r="S70" s="1038">
        <v>2E-3</v>
      </c>
      <c r="T70" s="719">
        <v>2E-3</v>
      </c>
      <c r="U70" s="718">
        <v>2E-3</v>
      </c>
      <c r="V70" s="1038">
        <v>2E-3</v>
      </c>
      <c r="W70" s="719">
        <v>2E-3</v>
      </c>
      <c r="X70" s="718">
        <v>3.9999999999999845E-3</v>
      </c>
      <c r="Y70" s="1038">
        <v>4.0000000000000088E-3</v>
      </c>
      <c r="Z70" s="719">
        <v>4.0000000000000001E-3</v>
      </c>
      <c r="AA70" s="1290">
        <v>159.43199999999985</v>
      </c>
      <c r="AB70" s="1291">
        <v>116.43499999999941</v>
      </c>
      <c r="AC70" s="1315">
        <v>137.31299999999951</v>
      </c>
      <c r="AF70" s="1063" t="s">
        <v>1866</v>
      </c>
      <c r="AG70" s="1411" t="s">
        <v>1862</v>
      </c>
      <c r="AH70" s="1411" t="s">
        <v>8</v>
      </c>
      <c r="AI70" s="1411" t="s">
        <v>2117</v>
      </c>
      <c r="AJ70" s="1426">
        <v>0</v>
      </c>
      <c r="AK70" s="1427">
        <v>0</v>
      </c>
      <c r="AL70" s="1427">
        <v>0.45</v>
      </c>
      <c r="AM70" s="1427">
        <v>0.52</v>
      </c>
      <c r="AN70" s="1427">
        <v>0.5</v>
      </c>
      <c r="AO70" s="8"/>
      <c r="AP70" s="1427">
        <v>0.15</v>
      </c>
      <c r="AQ70" s="1427">
        <v>0.45</v>
      </c>
      <c r="AR70" s="1427">
        <v>0.4</v>
      </c>
      <c r="AT70" s="1313"/>
    </row>
    <row r="71" spans="1:46" ht="12.75" x14ac:dyDescent="0.2">
      <c r="A71" s="1043" t="s">
        <v>1844</v>
      </c>
      <c r="B71" s="1043" t="s">
        <v>1835</v>
      </c>
      <c r="C71" s="1042" t="s">
        <v>8</v>
      </c>
      <c r="D71" s="1041" t="s">
        <v>605</v>
      </c>
      <c r="E71" s="1041" t="s">
        <v>1843</v>
      </c>
      <c r="F71" s="715">
        <v>5.3836250000000065</v>
      </c>
      <c r="G71" s="1039">
        <v>9.6448410000000013</v>
      </c>
      <c r="H71" s="716">
        <v>9.3099999999999756</v>
      </c>
      <c r="I71" s="715">
        <v>0.62845900000000099</v>
      </c>
      <c r="J71" s="1039">
        <v>0.21734199999999895</v>
      </c>
      <c r="K71" s="716">
        <v>0.60999999999999943</v>
      </c>
      <c r="L71" s="715">
        <v>0.57047100000000051</v>
      </c>
      <c r="M71" s="1039">
        <v>0.31046699999999888</v>
      </c>
      <c r="N71" s="716">
        <v>0.53</v>
      </c>
      <c r="O71" s="718">
        <v>5.3830000000000015E-3</v>
      </c>
      <c r="P71" s="1038">
        <v>7.2700000000000032E-4</v>
      </c>
      <c r="Q71" s="719">
        <v>0.01</v>
      </c>
      <c r="R71" s="718">
        <v>2E-3</v>
      </c>
      <c r="S71" s="1038">
        <v>2.0000000000000022E-3</v>
      </c>
      <c r="T71" s="719">
        <v>2E-3</v>
      </c>
      <c r="U71" s="718">
        <v>2E-3</v>
      </c>
      <c r="V71" s="1038">
        <v>2.0000000000000022E-3</v>
      </c>
      <c r="W71" s="719">
        <v>2E-3</v>
      </c>
      <c r="X71" s="718">
        <v>1.076599999999999E-3</v>
      </c>
      <c r="Y71" s="1038">
        <v>1.4540000000000004E-4</v>
      </c>
      <c r="Z71" s="719">
        <v>2E-3</v>
      </c>
      <c r="AA71" s="1290">
        <v>89.506236669999993</v>
      </c>
      <c r="AB71" s="1291">
        <v>99.440509020000022</v>
      </c>
      <c r="AC71" s="1315">
        <v>137.31299999999993</v>
      </c>
      <c r="AF71" s="1063" t="s">
        <v>1865</v>
      </c>
      <c r="AG71" s="1411" t="s">
        <v>1862</v>
      </c>
      <c r="AH71" s="1411" t="s">
        <v>8</v>
      </c>
      <c r="AI71" s="1411" t="s">
        <v>2117</v>
      </c>
      <c r="AJ71" s="1426">
        <v>0</v>
      </c>
      <c r="AK71" s="1427">
        <v>0</v>
      </c>
      <c r="AL71" s="1427">
        <v>0</v>
      </c>
      <c r="AM71" s="1427">
        <v>0.1</v>
      </c>
      <c r="AN71" s="1427">
        <v>0.11</v>
      </c>
      <c r="AO71" s="8"/>
      <c r="AP71" s="1427">
        <v>0.15</v>
      </c>
      <c r="AQ71" s="1427">
        <v>0.45</v>
      </c>
      <c r="AR71" s="1427">
        <v>0.4</v>
      </c>
      <c r="AT71" s="1313"/>
    </row>
    <row r="72" spans="1:46" ht="12.75" x14ac:dyDescent="0.2">
      <c r="A72" s="1043" t="s">
        <v>1842</v>
      </c>
      <c r="B72" s="1043" t="s">
        <v>1835</v>
      </c>
      <c r="C72" s="1042" t="s">
        <v>8</v>
      </c>
      <c r="D72" s="1041" t="s">
        <v>607</v>
      </c>
      <c r="E72" s="1041" t="s">
        <v>1841</v>
      </c>
      <c r="F72" s="715">
        <v>1.8744409999999978</v>
      </c>
      <c r="G72" s="1039">
        <v>0.86918199999999846</v>
      </c>
      <c r="H72" s="716">
        <v>0.51856200000000219</v>
      </c>
      <c r="I72" s="715">
        <v>0.29286799999999885</v>
      </c>
      <c r="J72" s="1039">
        <v>0.1593910000000002</v>
      </c>
      <c r="K72" s="716">
        <v>8.5263000000000005E-2</v>
      </c>
      <c r="L72" s="715">
        <v>5.7331999999999932E-2</v>
      </c>
      <c r="M72" s="1039">
        <v>1.2678999999999992E-2</v>
      </c>
      <c r="N72" s="716">
        <v>8.9142999999999972E-2</v>
      </c>
      <c r="O72" s="718">
        <v>0.01</v>
      </c>
      <c r="P72" s="1038">
        <v>0.01</v>
      </c>
      <c r="Q72" s="719">
        <v>9.9999999999999985E-3</v>
      </c>
      <c r="R72" s="718">
        <v>1.9999999999999909E-3</v>
      </c>
      <c r="S72" s="1038">
        <v>2.0000000000000048E-3</v>
      </c>
      <c r="T72" s="719">
        <v>2.0000000000000052E-3</v>
      </c>
      <c r="U72" s="718">
        <v>1.9999999999999909E-3</v>
      </c>
      <c r="V72" s="1038">
        <v>2.0000000000000048E-3</v>
      </c>
      <c r="W72" s="719">
        <v>2.0000000000000052E-3</v>
      </c>
      <c r="X72" s="718">
        <v>1.9999999999999909E-3</v>
      </c>
      <c r="Y72" s="1038">
        <v>2.0000000000000048E-3</v>
      </c>
      <c r="Z72" s="719">
        <v>2.0000000000000052E-3</v>
      </c>
      <c r="AA72" s="1290">
        <v>89.50623666999995</v>
      </c>
      <c r="AB72" s="1291">
        <v>99.44050901999978</v>
      </c>
      <c r="AC72" s="1315">
        <v>116.29280020000043</v>
      </c>
      <c r="AF72" s="1063" t="s">
        <v>1864</v>
      </c>
      <c r="AG72" s="1411" t="s">
        <v>1862</v>
      </c>
      <c r="AH72" s="1411" t="s">
        <v>8</v>
      </c>
      <c r="AI72" s="1411" t="s">
        <v>2117</v>
      </c>
      <c r="AJ72" s="1426">
        <v>0</v>
      </c>
      <c r="AK72" s="1427">
        <v>0</v>
      </c>
      <c r="AL72" s="1427">
        <v>0</v>
      </c>
      <c r="AM72" s="1427">
        <v>0</v>
      </c>
      <c r="AN72" s="1427">
        <v>0.02</v>
      </c>
      <c r="AO72" s="8"/>
      <c r="AP72" s="1427">
        <v>0.15</v>
      </c>
      <c r="AQ72" s="1427">
        <v>0.45</v>
      </c>
      <c r="AR72" s="1427">
        <v>0.4</v>
      </c>
      <c r="AT72" s="1313"/>
    </row>
    <row r="73" spans="1:46" ht="12.75" x14ac:dyDescent="0.2">
      <c r="A73" s="1043" t="s">
        <v>1840</v>
      </c>
      <c r="B73" s="1043" t="s">
        <v>1835</v>
      </c>
      <c r="C73" s="1042" t="s">
        <v>8</v>
      </c>
      <c r="D73" s="1041" t="s">
        <v>609</v>
      </c>
      <c r="E73" s="1041" t="s">
        <v>1839</v>
      </c>
      <c r="F73" s="715">
        <v>1.6180380000000016</v>
      </c>
      <c r="G73" s="1039">
        <v>0.30007999999999985</v>
      </c>
      <c r="H73" s="716">
        <v>0.48096500000000014</v>
      </c>
      <c r="I73" s="715">
        <v>0.39075899999999769</v>
      </c>
      <c r="J73" s="1039">
        <v>5.3680999999999986E-2</v>
      </c>
      <c r="K73" s="716">
        <v>8.5074000000000025E-2</v>
      </c>
      <c r="L73" s="715">
        <v>0.15161000000000033</v>
      </c>
      <c r="M73" s="1039">
        <v>2.8417999999999947E-2</v>
      </c>
      <c r="N73" s="716">
        <v>0.13069399999999948</v>
      </c>
      <c r="O73" s="718">
        <v>9.1600000000000134E-4</v>
      </c>
      <c r="P73" s="1038">
        <v>6.1299999999999929E-4</v>
      </c>
      <c r="Q73" s="719">
        <v>4.7199999999999982E-4</v>
      </c>
      <c r="R73" s="718">
        <v>2.0000000000000035E-3</v>
      </c>
      <c r="S73" s="1038">
        <v>1.9999999999999979E-3</v>
      </c>
      <c r="T73" s="719">
        <v>1.9999999999999974E-3</v>
      </c>
      <c r="U73" s="718">
        <v>2.0000000000000035E-3</v>
      </c>
      <c r="V73" s="1038">
        <v>1.9999999999999979E-3</v>
      </c>
      <c r="W73" s="719">
        <v>1.9999999999999974E-3</v>
      </c>
      <c r="X73" s="718">
        <v>1.8320000000000028E-4</v>
      </c>
      <c r="Y73" s="1038">
        <v>1.2259999999999962E-4</v>
      </c>
      <c r="Z73" s="719">
        <v>9.4399999999999977E-5</v>
      </c>
      <c r="AA73" s="1290">
        <v>200.7130693000002</v>
      </c>
      <c r="AB73" s="1291">
        <v>120.21621579999932</v>
      </c>
      <c r="AC73" s="1315">
        <v>116.2928002</v>
      </c>
      <c r="AF73" s="1063" t="s">
        <v>1863</v>
      </c>
      <c r="AG73" s="1411" t="s">
        <v>1862</v>
      </c>
      <c r="AH73" s="1411" t="s">
        <v>710</v>
      </c>
      <c r="AI73" s="1411" t="s">
        <v>2118</v>
      </c>
      <c r="AJ73" s="1426">
        <v>0</v>
      </c>
      <c r="AK73" s="1427">
        <v>0</v>
      </c>
      <c r="AL73" s="1427">
        <v>0</v>
      </c>
      <c r="AM73" s="1427">
        <v>0.1</v>
      </c>
      <c r="AN73" s="1427">
        <v>0.11</v>
      </c>
      <c r="AO73" s="8"/>
      <c r="AP73" s="1427">
        <v>0.15</v>
      </c>
      <c r="AQ73" s="1427">
        <v>0.45</v>
      </c>
      <c r="AR73" s="1427">
        <v>0.4</v>
      </c>
      <c r="AT73" s="1313"/>
    </row>
    <row r="74" spans="1:46" ht="12.75" x14ac:dyDescent="0.2">
      <c r="A74" s="1043" t="s">
        <v>1838</v>
      </c>
      <c r="B74" s="1043" t="s">
        <v>1835</v>
      </c>
      <c r="C74" s="1042" t="s">
        <v>8</v>
      </c>
      <c r="D74" s="1041" t="s">
        <v>611</v>
      </c>
      <c r="E74" s="1041" t="s">
        <v>1837</v>
      </c>
      <c r="F74" s="715">
        <v>1.4157830000000005</v>
      </c>
      <c r="G74" s="1039">
        <v>0.26257000000000119</v>
      </c>
      <c r="H74" s="716">
        <v>0.42084500000000058</v>
      </c>
      <c r="I74" s="715">
        <v>0.23078400000000024</v>
      </c>
      <c r="J74" s="1039">
        <v>3.1704000000000114E-2</v>
      </c>
      <c r="K74" s="716">
        <v>5.0245000000000088E-2</v>
      </c>
      <c r="L74" s="715">
        <v>0.10107400000000011</v>
      </c>
      <c r="M74" s="1039">
        <v>1.8945000000000045E-2</v>
      </c>
      <c r="N74" s="716">
        <v>8.7130000000000152E-2</v>
      </c>
      <c r="O74" s="718">
        <v>4.5799999999999969E-4</v>
      </c>
      <c r="P74" s="1038">
        <v>3.0700000000000128E-4</v>
      </c>
      <c r="Q74" s="719">
        <v>2.3600000000000042E-4</v>
      </c>
      <c r="R74" s="718">
        <v>2.0000000000000026E-3</v>
      </c>
      <c r="S74" s="1038">
        <v>2.0000000000000078E-3</v>
      </c>
      <c r="T74" s="719">
        <v>1.9999999999999996E-3</v>
      </c>
      <c r="U74" s="718">
        <v>2.0000000000000026E-3</v>
      </c>
      <c r="V74" s="1038">
        <v>2.0000000000000078E-3</v>
      </c>
      <c r="W74" s="719">
        <v>1.9999999999999996E-3</v>
      </c>
      <c r="X74" s="718">
        <v>9.1599999999999936E-5</v>
      </c>
      <c r="Y74" s="1038">
        <v>6.1400000000000259E-5</v>
      </c>
      <c r="Z74" s="719">
        <v>4.720000000000009E-5</v>
      </c>
      <c r="AA74" s="1290">
        <v>200.71306930000023</v>
      </c>
      <c r="AB74" s="1291">
        <v>120.21621580000033</v>
      </c>
      <c r="AC74" s="1315">
        <v>116.29280019999993</v>
      </c>
      <c r="AF74" s="1048" t="s">
        <v>1861</v>
      </c>
      <c r="AG74" s="1412" t="s">
        <v>1849</v>
      </c>
      <c r="AH74" s="1412" t="s">
        <v>8</v>
      </c>
      <c r="AI74" s="1412" t="s">
        <v>2119</v>
      </c>
      <c r="AJ74" s="1428">
        <v>1</v>
      </c>
      <c r="AK74" s="1429">
        <v>0.83</v>
      </c>
      <c r="AL74" s="1429">
        <v>0.15</v>
      </c>
      <c r="AM74" s="1429">
        <v>0.04</v>
      </c>
      <c r="AN74" s="1429">
        <v>0.03</v>
      </c>
      <c r="AO74" s="8"/>
      <c r="AP74" s="1429">
        <v>0.7</v>
      </c>
      <c r="AQ74" s="1429">
        <v>0.3</v>
      </c>
      <c r="AR74" s="1429">
        <v>0</v>
      </c>
      <c r="AT74" s="1313"/>
    </row>
    <row r="75" spans="1:46" ht="12.75" x14ac:dyDescent="0.2">
      <c r="A75" s="1302" t="s">
        <v>1836</v>
      </c>
      <c r="B75" s="1302" t="s">
        <v>1835</v>
      </c>
      <c r="C75" s="1303" t="s">
        <v>710</v>
      </c>
      <c r="D75" s="1304" t="s">
        <v>103</v>
      </c>
      <c r="E75" s="1304" t="s">
        <v>152</v>
      </c>
      <c r="F75" s="1316">
        <v>0</v>
      </c>
      <c r="G75" s="1317">
        <v>0</v>
      </c>
      <c r="H75" s="1318">
        <v>0</v>
      </c>
      <c r="I75" s="1316">
        <v>0</v>
      </c>
      <c r="J75" s="1317">
        <v>0</v>
      </c>
      <c r="K75" s="1318">
        <v>0</v>
      </c>
      <c r="L75" s="1316">
        <v>0</v>
      </c>
      <c r="M75" s="1317">
        <v>0</v>
      </c>
      <c r="N75" s="1318">
        <v>0</v>
      </c>
      <c r="O75" s="1319">
        <v>0</v>
      </c>
      <c r="P75" s="1320">
        <v>0</v>
      </c>
      <c r="Q75" s="1321">
        <v>0</v>
      </c>
      <c r="R75" s="1319">
        <v>0</v>
      </c>
      <c r="S75" s="1320">
        <v>0</v>
      </c>
      <c r="T75" s="1321">
        <v>0</v>
      </c>
      <c r="U75" s="1319">
        <v>0</v>
      </c>
      <c r="V75" s="1320">
        <v>0</v>
      </c>
      <c r="W75" s="1321">
        <v>0</v>
      </c>
      <c r="X75" s="1319">
        <v>0</v>
      </c>
      <c r="Y75" s="1320">
        <v>0</v>
      </c>
      <c r="Z75" s="1321">
        <v>0</v>
      </c>
      <c r="AA75" s="1322">
        <v>0</v>
      </c>
      <c r="AB75" s="1323">
        <v>0</v>
      </c>
      <c r="AC75" s="1324">
        <v>0</v>
      </c>
      <c r="AF75" s="1048" t="s">
        <v>2115</v>
      </c>
      <c r="AG75" s="1412" t="s">
        <v>1849</v>
      </c>
      <c r="AH75" s="1412" t="s">
        <v>8</v>
      </c>
      <c r="AI75" s="1412" t="s">
        <v>2119</v>
      </c>
      <c r="AJ75" s="1428">
        <v>0</v>
      </c>
      <c r="AK75" s="1429">
        <v>0.17</v>
      </c>
      <c r="AL75" s="1429">
        <v>0.11</v>
      </c>
      <c r="AM75" s="1429">
        <v>0.03</v>
      </c>
      <c r="AN75" s="1429">
        <v>0.02</v>
      </c>
      <c r="AO75" s="8"/>
      <c r="AP75" s="1429">
        <v>0.7</v>
      </c>
      <c r="AQ75" s="1429">
        <v>0.3</v>
      </c>
      <c r="AR75" s="1429">
        <v>0</v>
      </c>
      <c r="AT75" s="1313"/>
    </row>
    <row r="76" spans="1:46" ht="12.75" x14ac:dyDescent="0.2">
      <c r="AF76" s="1048" t="s">
        <v>1859</v>
      </c>
      <c r="AG76" s="1412" t="s">
        <v>1849</v>
      </c>
      <c r="AH76" s="1412" t="s">
        <v>8</v>
      </c>
      <c r="AI76" s="1412" t="s">
        <v>2119</v>
      </c>
      <c r="AJ76" s="1428">
        <v>0</v>
      </c>
      <c r="AK76" s="1429">
        <v>0</v>
      </c>
      <c r="AL76" s="1429">
        <v>0.55000000000000004</v>
      </c>
      <c r="AM76" s="1429">
        <v>0.11</v>
      </c>
      <c r="AN76" s="1429">
        <v>7.0000000000000007E-2</v>
      </c>
      <c r="AO76" s="8"/>
      <c r="AP76" s="1429">
        <v>0.7</v>
      </c>
      <c r="AQ76" s="1429">
        <v>0.3</v>
      </c>
      <c r="AR76" s="1429">
        <v>0</v>
      </c>
      <c r="AT76" s="1313"/>
    </row>
    <row r="77" spans="1:46" ht="12.75" x14ac:dyDescent="0.2">
      <c r="AF77" s="1048" t="s">
        <v>1857</v>
      </c>
      <c r="AG77" s="1412" t="s">
        <v>1849</v>
      </c>
      <c r="AH77" s="1412" t="s">
        <v>8</v>
      </c>
      <c r="AI77" s="1412" t="s">
        <v>2119</v>
      </c>
      <c r="AJ77" s="1428">
        <v>0</v>
      </c>
      <c r="AK77" s="1429">
        <v>0</v>
      </c>
      <c r="AL77" s="1429">
        <v>0.14000000000000001</v>
      </c>
      <c r="AM77" s="1429">
        <v>0.3</v>
      </c>
      <c r="AN77" s="1429">
        <v>0.19</v>
      </c>
      <c r="AO77" s="8"/>
      <c r="AP77" s="1429">
        <v>0.7</v>
      </c>
      <c r="AQ77" s="1429">
        <v>0.3</v>
      </c>
      <c r="AR77" s="1429">
        <v>0</v>
      </c>
      <c r="AT77" s="1313"/>
    </row>
    <row r="78" spans="1:46" ht="12.75" x14ac:dyDescent="0.2">
      <c r="AF78" s="1048" t="s">
        <v>1854</v>
      </c>
      <c r="AG78" s="1412" t="s">
        <v>1849</v>
      </c>
      <c r="AH78" s="1412" t="s">
        <v>8</v>
      </c>
      <c r="AI78" s="1412" t="s">
        <v>2119</v>
      </c>
      <c r="AJ78" s="1428">
        <v>0</v>
      </c>
      <c r="AK78" s="1429">
        <v>0</v>
      </c>
      <c r="AL78" s="1429">
        <v>0</v>
      </c>
      <c r="AM78" s="1429">
        <v>0.05</v>
      </c>
      <c r="AN78" s="1429">
        <v>0.04</v>
      </c>
      <c r="AO78" s="8"/>
      <c r="AP78" s="1429">
        <v>0.7</v>
      </c>
      <c r="AQ78" s="1429">
        <v>0.3</v>
      </c>
      <c r="AR78" s="1429">
        <v>0</v>
      </c>
      <c r="AT78" s="1313"/>
    </row>
    <row r="79" spans="1:46" ht="12.75" x14ac:dyDescent="0.2">
      <c r="AF79" s="1048" t="s">
        <v>1852</v>
      </c>
      <c r="AG79" s="1412" t="s">
        <v>1849</v>
      </c>
      <c r="AH79" s="1412" t="s">
        <v>8</v>
      </c>
      <c r="AI79" s="1412" t="s">
        <v>2119</v>
      </c>
      <c r="AJ79" s="1428">
        <v>0</v>
      </c>
      <c r="AK79" s="1429">
        <v>0</v>
      </c>
      <c r="AL79" s="1429">
        <v>0</v>
      </c>
      <c r="AM79" s="1429">
        <v>0</v>
      </c>
      <c r="AN79" s="1429">
        <v>0.01</v>
      </c>
      <c r="AO79" s="8"/>
      <c r="AP79" s="1429">
        <v>0.7</v>
      </c>
      <c r="AQ79" s="1429">
        <v>0.3</v>
      </c>
      <c r="AR79" s="1429">
        <v>0</v>
      </c>
      <c r="AT79" s="1313"/>
    </row>
    <row r="80" spans="1:46" ht="12.75" x14ac:dyDescent="0.2">
      <c r="AF80" s="1048" t="s">
        <v>1850</v>
      </c>
      <c r="AG80" s="1412" t="s">
        <v>1849</v>
      </c>
      <c r="AH80" s="1412" t="s">
        <v>710</v>
      </c>
      <c r="AI80" s="1412" t="s">
        <v>2120</v>
      </c>
      <c r="AJ80" s="1428">
        <v>0</v>
      </c>
      <c r="AK80" s="1429">
        <v>0</v>
      </c>
      <c r="AL80" s="1429">
        <v>0.04</v>
      </c>
      <c r="AM80" s="1429">
        <v>0.48</v>
      </c>
      <c r="AN80" s="1429">
        <v>0.63</v>
      </c>
      <c r="AO80" s="8"/>
      <c r="AP80" s="1429">
        <v>0.7</v>
      </c>
      <c r="AQ80" s="1429">
        <v>0.3</v>
      </c>
      <c r="AR80" s="1429">
        <v>0</v>
      </c>
      <c r="AT80" s="1313"/>
    </row>
    <row r="81" spans="32:46" ht="12.75" x14ac:dyDescent="0.2">
      <c r="AF81" s="1043" t="s">
        <v>1848</v>
      </c>
      <c r="AG81" s="1413" t="s">
        <v>1835</v>
      </c>
      <c r="AH81" s="1413" t="s">
        <v>8</v>
      </c>
      <c r="AI81" s="1413" t="s">
        <v>2121</v>
      </c>
      <c r="AJ81" s="1430">
        <v>1</v>
      </c>
      <c r="AK81" s="1431">
        <v>0.79</v>
      </c>
      <c r="AL81" s="1431">
        <v>0.08</v>
      </c>
      <c r="AM81" s="1431">
        <v>0.03</v>
      </c>
      <c r="AN81" s="1431">
        <v>0.03</v>
      </c>
      <c r="AO81" s="8"/>
      <c r="AP81" s="1431">
        <v>0.15</v>
      </c>
      <c r="AQ81" s="1431">
        <v>0.45</v>
      </c>
      <c r="AR81" s="1431">
        <v>0.4</v>
      </c>
      <c r="AT81" s="1313"/>
    </row>
    <row r="82" spans="32:46" ht="12.75" x14ac:dyDescent="0.2">
      <c r="AF82" s="1043" t="s">
        <v>1846</v>
      </c>
      <c r="AG82" s="1413" t="s">
        <v>1835</v>
      </c>
      <c r="AH82" s="1413" t="s">
        <v>8</v>
      </c>
      <c r="AI82" s="1413" t="s">
        <v>2121</v>
      </c>
      <c r="AJ82" s="1430">
        <v>0</v>
      </c>
      <c r="AK82" s="1431">
        <v>0.21</v>
      </c>
      <c r="AL82" s="1431">
        <v>0.12</v>
      </c>
      <c r="AM82" s="1431">
        <v>0.04</v>
      </c>
      <c r="AN82" s="1431">
        <v>0.03</v>
      </c>
      <c r="AO82" s="8"/>
      <c r="AP82" s="1431">
        <v>0.15</v>
      </c>
      <c r="AQ82" s="1431">
        <v>0.45</v>
      </c>
      <c r="AR82" s="1431">
        <v>0.4</v>
      </c>
      <c r="AT82" s="1313"/>
    </row>
    <row r="83" spans="32:46" ht="12.75" x14ac:dyDescent="0.2">
      <c r="AF83" s="1043" t="s">
        <v>1844</v>
      </c>
      <c r="AG83" s="1413" t="s">
        <v>1835</v>
      </c>
      <c r="AH83" s="1413" t="s">
        <v>8</v>
      </c>
      <c r="AI83" s="1413" t="s">
        <v>2121</v>
      </c>
      <c r="AJ83" s="1430">
        <v>0</v>
      </c>
      <c r="AK83" s="1431">
        <v>0</v>
      </c>
      <c r="AL83" s="1431">
        <v>0.15</v>
      </c>
      <c r="AM83" s="1431">
        <v>0.02</v>
      </c>
      <c r="AN83" s="1431">
        <v>0.01</v>
      </c>
      <c r="AO83" s="8"/>
      <c r="AP83" s="1431">
        <v>0.15</v>
      </c>
      <c r="AQ83" s="1431">
        <v>0.45</v>
      </c>
      <c r="AR83" s="1431">
        <v>0.4</v>
      </c>
      <c r="AT83" s="1313"/>
    </row>
    <row r="84" spans="32:46" ht="12.75" x14ac:dyDescent="0.2">
      <c r="AF84" s="1043" t="s">
        <v>1842</v>
      </c>
      <c r="AG84" s="1413" t="s">
        <v>1835</v>
      </c>
      <c r="AH84" s="1413" t="s">
        <v>8</v>
      </c>
      <c r="AI84" s="1413" t="s">
        <v>2121</v>
      </c>
      <c r="AJ84" s="1430">
        <v>0</v>
      </c>
      <c r="AK84" s="1431">
        <v>0</v>
      </c>
      <c r="AL84" s="1431">
        <v>0.64</v>
      </c>
      <c r="AM84" s="1431">
        <v>0.67</v>
      </c>
      <c r="AN84" s="1431">
        <v>0.62</v>
      </c>
      <c r="AO84" s="8"/>
      <c r="AP84" s="1431">
        <v>0.15</v>
      </c>
      <c r="AQ84" s="1431">
        <v>0.45</v>
      </c>
      <c r="AR84" s="1431">
        <v>0.4</v>
      </c>
      <c r="AT84" s="1313"/>
    </row>
    <row r="85" spans="32:46" ht="12.75" x14ac:dyDescent="0.2">
      <c r="AF85" s="1043" t="s">
        <v>1840</v>
      </c>
      <c r="AG85" s="1413" t="s">
        <v>1835</v>
      </c>
      <c r="AH85" s="1413" t="s">
        <v>8</v>
      </c>
      <c r="AI85" s="1413" t="s">
        <v>2121</v>
      </c>
      <c r="AJ85" s="1430">
        <v>0</v>
      </c>
      <c r="AK85" s="1431">
        <v>0</v>
      </c>
      <c r="AL85" s="1431">
        <v>0</v>
      </c>
      <c r="AM85" s="1431">
        <v>0.23</v>
      </c>
      <c r="AN85" s="1431">
        <v>0.26</v>
      </c>
      <c r="AO85" s="8"/>
      <c r="AP85" s="1431">
        <v>0.15</v>
      </c>
      <c r="AQ85" s="1431">
        <v>0.45</v>
      </c>
      <c r="AR85" s="1431">
        <v>0.4</v>
      </c>
      <c r="AT85" s="1313"/>
    </row>
    <row r="86" spans="32:46" ht="12.75" x14ac:dyDescent="0.2">
      <c r="AF86" s="1043" t="s">
        <v>1838</v>
      </c>
      <c r="AG86" s="1413" t="s">
        <v>1835</v>
      </c>
      <c r="AH86" s="1413" t="s">
        <v>8</v>
      </c>
      <c r="AI86" s="1413" t="s">
        <v>2121</v>
      </c>
      <c r="AJ86" s="1430">
        <v>0</v>
      </c>
      <c r="AK86" s="1431">
        <v>0</v>
      </c>
      <c r="AL86" s="1431">
        <v>0</v>
      </c>
      <c r="AM86" s="1431">
        <v>0</v>
      </c>
      <c r="AN86" s="1431">
        <v>0.04</v>
      </c>
      <c r="AO86" s="8"/>
      <c r="AP86" s="1431">
        <v>0.15</v>
      </c>
      <c r="AQ86" s="1431">
        <v>0.45</v>
      </c>
      <c r="AR86" s="1431">
        <v>0.4</v>
      </c>
      <c r="AT86" s="1313"/>
    </row>
    <row r="87" spans="32:46" ht="12.75" x14ac:dyDescent="0.2">
      <c r="AF87" s="1302" t="s">
        <v>1836</v>
      </c>
      <c r="AG87" s="1414" t="s">
        <v>1835</v>
      </c>
      <c r="AH87" s="1414" t="s">
        <v>710</v>
      </c>
      <c r="AI87" s="1414" t="s">
        <v>2122</v>
      </c>
      <c r="AJ87" s="1432">
        <v>0</v>
      </c>
      <c r="AK87" s="1433">
        <v>0</v>
      </c>
      <c r="AL87" s="1433">
        <v>0.01</v>
      </c>
      <c r="AM87" s="1433">
        <v>0.01</v>
      </c>
      <c r="AN87" s="1433">
        <v>0.01</v>
      </c>
      <c r="AO87" s="8"/>
      <c r="AP87" s="1433">
        <v>0.15</v>
      </c>
      <c r="AQ87" s="1433">
        <v>0.45</v>
      </c>
      <c r="AR87" s="1433">
        <v>0.4</v>
      </c>
      <c r="AT87" s="1313"/>
    </row>
    <row r="88" spans="32:46" ht="12.75" x14ac:dyDescent="0.2">
      <c r="AJ88" s="1434"/>
      <c r="AK88" s="1434"/>
      <c r="AL88" s="1434"/>
      <c r="AM88" s="1434"/>
      <c r="AN88" s="1434"/>
      <c r="AO88" s="1434"/>
      <c r="AP88" s="1434"/>
      <c r="AQ88" s="1434"/>
      <c r="AR88" s="1434"/>
    </row>
    <row r="89" spans="32:46" ht="12.75" x14ac:dyDescent="0.2">
      <c r="AJ89" s="1434"/>
      <c r="AK89" s="1434"/>
      <c r="AL89" s="1434"/>
      <c r="AM89" s="1434"/>
      <c r="AN89" s="1434"/>
      <c r="AO89" s="1434"/>
      <c r="AP89" s="1434"/>
      <c r="AQ89" s="1434"/>
      <c r="AR89" s="1434"/>
    </row>
    <row r="90" spans="32:46" ht="12.75" x14ac:dyDescent="0.2">
      <c r="AJ90" s="1434"/>
      <c r="AK90" s="1434"/>
      <c r="AL90" s="1434"/>
      <c r="AM90" s="1434"/>
      <c r="AN90" s="1434"/>
      <c r="AO90" s="1434"/>
      <c r="AP90" s="1434"/>
      <c r="AQ90" s="1434"/>
      <c r="AR90" s="1434"/>
    </row>
  </sheetData>
  <mergeCells count="17">
    <mergeCell ref="U4:W4"/>
    <mergeCell ref="X4:Z4"/>
    <mergeCell ref="AA4:AC4"/>
    <mergeCell ref="F3:H3"/>
    <mergeCell ref="I3:K3"/>
    <mergeCell ref="L3:N3"/>
    <mergeCell ref="O3:Q3"/>
    <mergeCell ref="F4:H4"/>
    <mergeCell ref="I4:K4"/>
    <mergeCell ref="L4:N4"/>
    <mergeCell ref="O4:Q4"/>
    <mergeCell ref="R4:T4"/>
    <mergeCell ref="A1:B1"/>
    <mergeCell ref="R3:T3"/>
    <mergeCell ref="U3:W3"/>
    <mergeCell ref="X3:Z3"/>
    <mergeCell ref="AA3:AC3"/>
  </mergeCells>
  <hyperlinks>
    <hyperlink ref="A1" location="Contents!A1" display="To table of contents" xr:uid="{00000000-0004-0000-1700-000000000000}"/>
  </hyperlinks>
  <pageMargins left="0.45" right="0.31" top="1" bottom="1" header="0.5" footer="0.5"/>
  <pageSetup paperSize="9" scale="61" orientation="portrait" r:id="rId1"/>
  <headerFooter alignWithMargins="0"/>
  <customProperties>
    <customPr name="EpmWorksheetKeyString_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4DEE8-E769-4BD9-B9EB-EDE5DDDF9440}">
  <sheetPr>
    <tabColor theme="4" tint="0.79998168889431442"/>
  </sheetPr>
  <dimension ref="A1:AJ44"/>
  <sheetViews>
    <sheetView zoomScale="70" zoomScaleNormal="70" workbookViewId="0">
      <selection activeCell="AG16" sqref="AG16"/>
    </sheetView>
  </sheetViews>
  <sheetFormatPr defaultRowHeight="12" x14ac:dyDescent="0.2"/>
  <cols>
    <col min="1" max="2" width="22" style="694" customWidth="1"/>
    <col min="3" max="3" width="17.33203125" style="694" customWidth="1"/>
    <col min="4" max="4" width="9.33203125" style="694"/>
    <col min="5" max="8" width="9.33203125" style="694" customWidth="1"/>
    <col min="9" max="16384" width="9.33203125" style="694"/>
  </cols>
  <sheetData>
    <row r="1" spans="1:32" ht="30" customHeight="1" x14ac:dyDescent="0.2">
      <c r="A1" s="1808" t="s">
        <v>2</v>
      </c>
      <c r="B1" s="1808"/>
    </row>
    <row r="2" spans="1:32" ht="20.25" x14ac:dyDescent="0.3">
      <c r="A2" s="699" t="s">
        <v>2231</v>
      </c>
      <c r="K2" s="5"/>
      <c r="L2" s="5"/>
      <c r="M2" s="5"/>
      <c r="N2" s="5"/>
      <c r="O2" s="5"/>
      <c r="P2" s="5"/>
      <c r="Q2" s="5"/>
      <c r="R2" s="5"/>
      <c r="S2" s="5"/>
      <c r="T2" s="5"/>
      <c r="U2" s="5"/>
      <c r="V2" s="5"/>
      <c r="W2" s="5"/>
      <c r="X2" s="5"/>
      <c r="Y2" s="5"/>
      <c r="Z2" s="5"/>
      <c r="AA2" s="5"/>
      <c r="AB2" s="5"/>
      <c r="AC2" s="5"/>
      <c r="AD2" s="5"/>
      <c r="AE2" s="5"/>
      <c r="AF2" s="5"/>
    </row>
    <row r="3" spans="1:32" ht="15" customHeight="1" x14ac:dyDescent="0.2">
      <c r="A3" s="704" t="s">
        <v>1539</v>
      </c>
      <c r="K3" s="5"/>
      <c r="L3" s="5"/>
      <c r="M3" s="5"/>
      <c r="N3" s="5"/>
      <c r="O3" s="5"/>
      <c r="P3" s="5"/>
      <c r="Q3" s="5"/>
      <c r="R3" s="5"/>
      <c r="S3" s="5"/>
      <c r="T3" s="5"/>
      <c r="U3" s="5"/>
      <c r="V3" s="5"/>
      <c r="W3" s="5"/>
      <c r="X3" s="5"/>
      <c r="Y3" s="5"/>
      <c r="Z3" s="5"/>
      <c r="AA3" s="5"/>
      <c r="AB3" s="5"/>
      <c r="AC3" s="5"/>
      <c r="AD3" s="5"/>
      <c r="AE3" s="5"/>
      <c r="AF3" s="5"/>
    </row>
    <row r="4" spans="1:32" ht="12.75" x14ac:dyDescent="0.2">
      <c r="A4" s="544"/>
      <c r="B4" s="1508"/>
      <c r="C4" s="1508"/>
      <c r="D4" s="546"/>
      <c r="E4" s="1508" t="s">
        <v>1540</v>
      </c>
      <c r="F4" s="1508"/>
      <c r="G4" s="1508"/>
      <c r="H4" s="1508"/>
      <c r="I4" s="1508"/>
      <c r="J4" s="1508"/>
      <c r="K4" s="1508"/>
      <c r="L4" s="1508"/>
      <c r="M4" s="1508"/>
      <c r="N4" s="1508"/>
      <c r="O4" s="1508"/>
      <c r="P4" s="1508"/>
      <c r="Q4" s="1508"/>
      <c r="R4" s="1508"/>
      <c r="S4" s="1508"/>
      <c r="T4" s="1508"/>
      <c r="U4" s="1508"/>
      <c r="V4" s="1508"/>
      <c r="W4" s="1508"/>
      <c r="X4" s="1508"/>
      <c r="Y4" s="1508"/>
      <c r="Z4" s="1508"/>
      <c r="AA4" s="1508"/>
      <c r="AB4" s="1508"/>
      <c r="AC4" s="1508"/>
      <c r="AD4" s="1508"/>
      <c r="AE4" s="1508"/>
      <c r="AF4" s="546"/>
    </row>
    <row r="5" spans="1:32" ht="12.75" x14ac:dyDescent="0.2">
      <c r="A5" s="547" t="s">
        <v>1541</v>
      </c>
      <c r="B5" s="548"/>
      <c r="C5" s="548"/>
      <c r="D5" s="514"/>
      <c r="E5" s="312">
        <v>1990</v>
      </c>
      <c r="F5" s="312">
        <v>1991</v>
      </c>
      <c r="G5" s="312">
        <v>1992</v>
      </c>
      <c r="H5" s="312">
        <v>1993</v>
      </c>
      <c r="I5" s="312">
        <v>1994</v>
      </c>
      <c r="J5" s="312">
        <v>1995</v>
      </c>
      <c r="K5" s="312">
        <v>1996</v>
      </c>
      <c r="L5" s="312">
        <v>1997</v>
      </c>
      <c r="M5" s="312">
        <v>1998</v>
      </c>
      <c r="N5" s="312">
        <v>1999</v>
      </c>
      <c r="O5" s="312">
        <v>2000</v>
      </c>
      <c r="P5" s="312">
        <v>2001</v>
      </c>
      <c r="Q5" s="312">
        <v>2002</v>
      </c>
      <c r="R5" s="312">
        <v>2003</v>
      </c>
      <c r="S5" s="312">
        <v>2004</v>
      </c>
      <c r="T5" s="312">
        <v>2005</v>
      </c>
      <c r="U5" s="312">
        <v>2006</v>
      </c>
      <c r="V5" s="312">
        <v>2007</v>
      </c>
      <c r="W5" s="312">
        <v>2008</v>
      </c>
      <c r="X5" s="312">
        <v>2009</v>
      </c>
      <c r="Y5" s="312">
        <v>2010</v>
      </c>
      <c r="Z5" s="312">
        <v>2011</v>
      </c>
      <c r="AA5" s="312">
        <v>2012</v>
      </c>
      <c r="AB5" s="312">
        <v>2013</v>
      </c>
      <c r="AC5" s="312">
        <v>2014</v>
      </c>
      <c r="AD5" s="312">
        <v>2015</v>
      </c>
      <c r="AE5" s="312">
        <v>2016</v>
      </c>
      <c r="AF5" s="312">
        <v>2017</v>
      </c>
    </row>
    <row r="6" spans="1:32" ht="12.75" x14ac:dyDescent="0.2">
      <c r="A6" s="1512" t="s">
        <v>186</v>
      </c>
      <c r="B6" s="1513"/>
      <c r="C6" s="1513"/>
      <c r="D6" s="1513"/>
      <c r="E6" s="1526">
        <v>81869</v>
      </c>
      <c r="F6" s="1526">
        <v>81163</v>
      </c>
      <c r="G6" s="1526">
        <v>84627</v>
      </c>
      <c r="H6" s="1526">
        <v>83540</v>
      </c>
      <c r="I6" s="1526">
        <v>85226</v>
      </c>
      <c r="J6" s="1526">
        <v>84153</v>
      </c>
      <c r="K6" s="1526">
        <v>85452</v>
      </c>
      <c r="L6" s="1526">
        <v>87256</v>
      </c>
      <c r="M6" s="1526">
        <v>89211</v>
      </c>
      <c r="N6" s="1526">
        <v>92571</v>
      </c>
      <c r="O6" s="1526">
        <v>93199</v>
      </c>
      <c r="P6" s="1526">
        <v>94262.8</v>
      </c>
      <c r="Q6" s="1526">
        <v>96254.1</v>
      </c>
      <c r="R6" s="1526">
        <v>97414.3</v>
      </c>
      <c r="S6" s="1526">
        <v>98930.2</v>
      </c>
      <c r="T6" s="1526">
        <v>98512.1</v>
      </c>
      <c r="U6" s="1526">
        <v>99470.399999999994</v>
      </c>
      <c r="V6" s="1526">
        <v>101209.3</v>
      </c>
      <c r="W6" s="1526">
        <v>100250.4</v>
      </c>
      <c r="X6" s="1526">
        <v>100515.7</v>
      </c>
      <c r="Y6" s="1526">
        <v>101310.8</v>
      </c>
      <c r="Z6" s="1526">
        <v>101961.3</v>
      </c>
      <c r="AA6" s="1526">
        <v>102129.2</v>
      </c>
      <c r="AB6" s="1526">
        <v>102222.9</v>
      </c>
      <c r="AC6" s="1526">
        <v>102713.60000000001</v>
      </c>
      <c r="AD6" s="1526">
        <v>104097.1</v>
      </c>
      <c r="AE6" s="1526">
        <v>106699.5</v>
      </c>
      <c r="AF6" s="1527">
        <v>107923.4</v>
      </c>
    </row>
    <row r="7" spans="1:32" ht="12.75" x14ac:dyDescent="0.2">
      <c r="A7" s="551" t="s">
        <v>209</v>
      </c>
      <c r="B7" s="1528"/>
      <c r="C7" s="1528"/>
      <c r="D7" s="1528"/>
      <c r="E7" s="1529">
        <v>8154</v>
      </c>
      <c r="F7" s="1529">
        <v>8656.2999999999993</v>
      </c>
      <c r="G7" s="1529">
        <v>9599.2999999999993</v>
      </c>
      <c r="H7" s="1529">
        <v>10551.2</v>
      </c>
      <c r="I7" s="1529">
        <v>10626.4</v>
      </c>
      <c r="J7" s="1529">
        <v>10630</v>
      </c>
      <c r="K7" s="1529">
        <v>11008.2</v>
      </c>
      <c r="L7" s="1529">
        <v>11802.7</v>
      </c>
      <c r="M7" s="1529">
        <v>12852</v>
      </c>
      <c r="N7" s="1529">
        <v>14103.6</v>
      </c>
      <c r="O7" s="1529">
        <v>15451.2</v>
      </c>
      <c r="P7" s="1529">
        <v>16505.099999999999</v>
      </c>
      <c r="Q7" s="1529">
        <v>16727.3</v>
      </c>
      <c r="R7" s="1529">
        <v>17128.8</v>
      </c>
      <c r="S7" s="1529">
        <v>17586.400000000001</v>
      </c>
      <c r="T7" s="1529">
        <v>17788.099999999999</v>
      </c>
      <c r="U7" s="1529">
        <v>17160.099999999999</v>
      </c>
      <c r="V7" s="1529">
        <v>17472.400000000001</v>
      </c>
      <c r="W7" s="1529">
        <v>17770.3</v>
      </c>
      <c r="X7" s="1529">
        <v>17332.599999999999</v>
      </c>
      <c r="Y7" s="1529">
        <v>17202.599999999999</v>
      </c>
      <c r="Z7" s="1529">
        <v>16971.900000000001</v>
      </c>
      <c r="AA7" s="1529">
        <v>16557.400000000001</v>
      </c>
      <c r="AB7" s="1529">
        <v>16220.3</v>
      </c>
      <c r="AC7" s="1529">
        <v>16210</v>
      </c>
      <c r="AD7" s="1529">
        <v>16453.7</v>
      </c>
      <c r="AE7" s="1529">
        <v>17053.599999999999</v>
      </c>
      <c r="AF7" s="1530">
        <v>17567.400000000001</v>
      </c>
    </row>
    <row r="8" spans="1:32" ht="12.75" x14ac:dyDescent="0.2">
      <c r="A8" s="559" t="s">
        <v>2232</v>
      </c>
      <c r="B8" s="1531"/>
      <c r="C8" s="1531"/>
      <c r="D8" s="1531"/>
      <c r="E8" s="1532">
        <v>5710.1</v>
      </c>
      <c r="F8" s="1532">
        <v>6022.4</v>
      </c>
      <c r="G8" s="1532">
        <v>6367.5</v>
      </c>
      <c r="H8" s="1532">
        <v>6327.6</v>
      </c>
      <c r="I8" s="1532">
        <v>6328.4</v>
      </c>
      <c r="J8" s="1532">
        <v>6565.3</v>
      </c>
      <c r="K8" s="1532">
        <v>6497.7</v>
      </c>
      <c r="L8" s="1532">
        <v>6577.8</v>
      </c>
      <c r="M8" s="1532">
        <v>6653.8</v>
      </c>
      <c r="N8" s="1532">
        <v>7118.3</v>
      </c>
      <c r="O8" s="1532">
        <v>7022.7</v>
      </c>
      <c r="P8" s="1532">
        <v>6863.5</v>
      </c>
      <c r="Q8" s="1532">
        <v>6869.4</v>
      </c>
      <c r="R8" s="1532">
        <v>6882.1</v>
      </c>
      <c r="S8" s="1532">
        <v>6758.3</v>
      </c>
      <c r="T8" s="1532">
        <v>6882.5</v>
      </c>
      <c r="U8" s="1532">
        <v>7044.4</v>
      </c>
      <c r="V8" s="1532">
        <v>7244.2</v>
      </c>
      <c r="W8" s="1532">
        <v>7422.5</v>
      </c>
      <c r="X8" s="1532">
        <v>7343.6</v>
      </c>
      <c r="Y8" s="1532">
        <v>7301.9</v>
      </c>
      <c r="Z8" s="1532">
        <v>7248.8</v>
      </c>
      <c r="AA8" s="1532">
        <v>7135.3</v>
      </c>
      <c r="AB8" s="1532">
        <v>6738.1</v>
      </c>
      <c r="AC8" s="1532">
        <v>6726.5</v>
      </c>
      <c r="AD8" s="1532">
        <v>7018.5</v>
      </c>
      <c r="AE8" s="1532">
        <v>7432</v>
      </c>
      <c r="AF8" s="1533">
        <v>7554.4</v>
      </c>
    </row>
    <row r="9" spans="1:32" ht="12.75" x14ac:dyDescent="0.2">
      <c r="A9" s="1509" t="s">
        <v>191</v>
      </c>
      <c r="B9" s="1510"/>
      <c r="C9" s="1510"/>
      <c r="D9" s="1510"/>
      <c r="E9" s="1534">
        <v>621</v>
      </c>
      <c r="F9" s="1534">
        <v>625</v>
      </c>
      <c r="G9" s="1534">
        <v>622</v>
      </c>
      <c r="H9" s="1534">
        <v>621</v>
      </c>
      <c r="I9" s="1534">
        <v>621</v>
      </c>
      <c r="J9" s="1534">
        <v>644</v>
      </c>
      <c r="K9" s="1534">
        <v>645</v>
      </c>
      <c r="L9" s="1534">
        <v>621</v>
      </c>
      <c r="M9" s="1534">
        <v>620</v>
      </c>
      <c r="N9" s="1534">
        <v>622</v>
      </c>
      <c r="O9" s="1534">
        <v>628.5</v>
      </c>
      <c r="P9" s="1534">
        <v>619.9</v>
      </c>
      <c r="Q9" s="1534">
        <v>627.6</v>
      </c>
      <c r="R9" s="1534">
        <v>606.1</v>
      </c>
      <c r="S9" s="1534">
        <v>562.29999999999995</v>
      </c>
      <c r="T9" s="1534">
        <v>561.79999999999995</v>
      </c>
      <c r="U9" s="1534">
        <v>557.20000000000005</v>
      </c>
      <c r="V9" s="1534">
        <v>577.70000000000005</v>
      </c>
      <c r="W9" s="1534">
        <v>591.9</v>
      </c>
      <c r="X9" s="1534">
        <v>614.1</v>
      </c>
      <c r="Y9" s="1534">
        <v>626.6</v>
      </c>
      <c r="Z9" s="1534">
        <v>626.29999999999995</v>
      </c>
      <c r="AA9" s="1534">
        <v>610.20000000000005</v>
      </c>
      <c r="AB9" s="1534">
        <v>609.4</v>
      </c>
      <c r="AC9" s="1534">
        <v>592.5</v>
      </c>
      <c r="AD9" s="1534">
        <v>591.4</v>
      </c>
      <c r="AE9" s="1534">
        <v>580.70000000000005</v>
      </c>
      <c r="AF9" s="1535">
        <v>621.79999999999995</v>
      </c>
    </row>
    <row r="10" spans="1:32" x14ac:dyDescent="0.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row>
    <row r="11" spans="1:32"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2" ht="20.25" x14ac:dyDescent="0.3">
      <c r="A12" s="699" t="s">
        <v>2233</v>
      </c>
      <c r="K12" s="5"/>
      <c r="L12" s="5"/>
      <c r="M12" s="5"/>
      <c r="N12" s="5"/>
      <c r="O12" s="5"/>
      <c r="P12" s="5"/>
      <c r="Q12" s="5"/>
      <c r="R12" s="5"/>
      <c r="S12" s="5"/>
      <c r="T12" s="5"/>
      <c r="U12" s="5"/>
      <c r="V12" s="5"/>
      <c r="W12" s="5"/>
      <c r="X12" s="5"/>
      <c r="Y12" s="5"/>
      <c r="Z12" s="5"/>
      <c r="AA12" s="5"/>
      <c r="AB12" s="5"/>
      <c r="AC12" s="5"/>
      <c r="AD12" s="5"/>
      <c r="AE12" s="5"/>
      <c r="AF12" s="5"/>
    </row>
    <row r="13" spans="1:32"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ht="12.75" x14ac:dyDescent="0.2">
      <c r="A14" s="5"/>
      <c r="B14" s="5"/>
      <c r="C14" s="5"/>
      <c r="D14" s="5"/>
      <c r="E14" s="1511" t="s">
        <v>2234</v>
      </c>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6"/>
    </row>
    <row r="15" spans="1:32" ht="12.75" x14ac:dyDescent="0.2">
      <c r="A15" s="547" t="s">
        <v>1541</v>
      </c>
      <c r="B15" s="548" t="s">
        <v>2273</v>
      </c>
      <c r="C15" s="548"/>
      <c r="D15" s="514"/>
      <c r="E15" s="312">
        <v>1990</v>
      </c>
      <c r="F15" s="312">
        <v>1991</v>
      </c>
      <c r="G15" s="312">
        <v>1992</v>
      </c>
      <c r="H15" s="312">
        <v>1993</v>
      </c>
      <c r="I15" s="312">
        <v>1994</v>
      </c>
      <c r="J15" s="312">
        <v>1995</v>
      </c>
      <c r="K15" s="312">
        <v>1996</v>
      </c>
      <c r="L15" s="312">
        <v>1997</v>
      </c>
      <c r="M15" s="312">
        <v>1998</v>
      </c>
      <c r="N15" s="312">
        <v>1999</v>
      </c>
      <c r="O15" s="312">
        <v>2000</v>
      </c>
      <c r="P15" s="312">
        <v>2001</v>
      </c>
      <c r="Q15" s="312">
        <v>2002</v>
      </c>
      <c r="R15" s="312">
        <v>2003</v>
      </c>
      <c r="S15" s="312">
        <v>2004</v>
      </c>
      <c r="T15" s="312">
        <v>2005</v>
      </c>
      <c r="U15" s="312">
        <v>2006</v>
      </c>
      <c r="V15" s="312">
        <v>2007</v>
      </c>
      <c r="W15" s="312">
        <v>2008</v>
      </c>
      <c r="X15" s="312">
        <v>2009</v>
      </c>
      <c r="Y15" s="312">
        <v>2010</v>
      </c>
      <c r="Z15" s="312">
        <v>2011</v>
      </c>
      <c r="AA15" s="312">
        <v>2012</v>
      </c>
      <c r="AB15" s="312">
        <v>2013</v>
      </c>
      <c r="AC15" s="312">
        <v>2014</v>
      </c>
      <c r="AD15" s="312">
        <v>2015</v>
      </c>
      <c r="AE15" s="312">
        <v>2016</v>
      </c>
      <c r="AF15" s="312">
        <v>2017</v>
      </c>
    </row>
    <row r="16" spans="1:32" ht="12.75" x14ac:dyDescent="0.2">
      <c r="A16" s="1512" t="s">
        <v>186</v>
      </c>
      <c r="B16" s="1513" t="s">
        <v>561</v>
      </c>
      <c r="C16" s="1513"/>
      <c r="D16" s="1514"/>
      <c r="E16" s="1514">
        <v>1.7426374050373152</v>
      </c>
      <c r="F16" s="1514">
        <v>1.6071828440175944</v>
      </c>
      <c r="G16" s="1514">
        <v>1.4408462430193669</v>
      </c>
      <c r="H16" s="1514">
        <v>1.3083932765621249</v>
      </c>
      <c r="I16" s="1514">
        <v>1.1807908463731731</v>
      </c>
      <c r="J16" s="1514">
        <v>1.0836514578565228</v>
      </c>
      <c r="K16" s="1514">
        <v>1.0084047752422409</v>
      </c>
      <c r="L16" s="1514">
        <v>0.91073840736453715</v>
      </c>
      <c r="M16" s="1514">
        <v>0.82684422111623002</v>
      </c>
      <c r="N16" s="1514">
        <v>0.75738965159715244</v>
      </c>
      <c r="O16" s="1514">
        <v>0.67558633152716219</v>
      </c>
      <c r="P16" s="1514">
        <v>0.61029196113419093</v>
      </c>
      <c r="Q16" s="1514">
        <v>0.55213800277598557</v>
      </c>
      <c r="R16" s="1514">
        <v>0.50849506816761003</v>
      </c>
      <c r="S16" s="1514">
        <v>0.47359893611505921</v>
      </c>
      <c r="T16" s="1514">
        <v>0.42905851390065392</v>
      </c>
      <c r="U16" s="1514">
        <v>0.39632503118536117</v>
      </c>
      <c r="V16" s="1514">
        <v>0.36779321685410332</v>
      </c>
      <c r="W16" s="1514">
        <v>0.3447494970291522</v>
      </c>
      <c r="X16" s="1514">
        <v>0.31915943733849339</v>
      </c>
      <c r="Y16" s="1514">
        <v>0.30344410099734992</v>
      </c>
      <c r="Z16" s="1514">
        <v>0.29531954076518857</v>
      </c>
      <c r="AA16" s="1514">
        <v>0.28640981128671739</v>
      </c>
      <c r="AB16" s="1514">
        <v>0.27502670135253615</v>
      </c>
      <c r="AC16" s="1514">
        <v>0.26335210060914666</v>
      </c>
      <c r="AD16" s="1514">
        <v>0.26523213497603698</v>
      </c>
      <c r="AE16" s="1514">
        <v>0.24721208918882864</v>
      </c>
      <c r="AF16" s="1515">
        <v>0.24630978061712747</v>
      </c>
    </row>
    <row r="17" spans="1:32" ht="12.75" x14ac:dyDescent="0.2">
      <c r="A17" s="555"/>
      <c r="B17" s="556" t="s">
        <v>2235</v>
      </c>
      <c r="C17" s="556"/>
      <c r="D17" s="1516"/>
      <c r="E17" s="1516">
        <v>1.2263367577804873</v>
      </c>
      <c r="F17" s="1516">
        <v>1.017706745268278</v>
      </c>
      <c r="G17" s="1516">
        <v>0.89663259503514969</v>
      </c>
      <c r="H17" s="1516">
        <v>0.79307025940238274</v>
      </c>
      <c r="I17" s="1516">
        <v>0.70319780277246591</v>
      </c>
      <c r="J17" s="1516">
        <v>0.64574675273433713</v>
      </c>
      <c r="K17" s="1516">
        <v>0.58317393354338742</v>
      </c>
      <c r="L17" s="1516">
        <v>0.50422737595950018</v>
      </c>
      <c r="M17" s="1516">
        <v>0.43865766825099545</v>
      </c>
      <c r="N17" s="1516">
        <v>0.38162159713283261</v>
      </c>
      <c r="O17" s="1516">
        <v>0.30973390674955298</v>
      </c>
      <c r="P17" s="1516">
        <v>0.27317613199514879</v>
      </c>
      <c r="Q17" s="1516">
        <v>0.24239082219209279</v>
      </c>
      <c r="R17" s="1516">
        <v>0.22052483778691362</v>
      </c>
      <c r="S17" s="1516">
        <v>0.20337290598412422</v>
      </c>
      <c r="T17" s="1516">
        <v>0.18376082830964796</v>
      </c>
      <c r="U17" s="1516">
        <v>0.17037110968761554</v>
      </c>
      <c r="V17" s="1516">
        <v>0.16262461497277772</v>
      </c>
      <c r="W17" s="1516">
        <v>0.1577351513588286</v>
      </c>
      <c r="X17" s="1516">
        <v>0.14960752067775063</v>
      </c>
      <c r="Y17" s="1516">
        <v>0.14375123575906304</v>
      </c>
      <c r="Z17" s="1516">
        <v>0.13968769146023244</v>
      </c>
      <c r="AA17" s="1516">
        <v>0.13251319322973434</v>
      </c>
      <c r="AB17" s="1516">
        <v>0.13100992954062896</v>
      </c>
      <c r="AC17" s="1516">
        <v>0.12695345439348782</v>
      </c>
      <c r="AD17" s="1516">
        <v>0.12651187018306337</v>
      </c>
      <c r="AE17" s="1516">
        <v>0.12393079255131526</v>
      </c>
      <c r="AF17" s="1517">
        <v>0.12522375892896789</v>
      </c>
    </row>
    <row r="18" spans="1:32" ht="12.75" x14ac:dyDescent="0.2">
      <c r="A18" s="555"/>
      <c r="B18" s="556" t="s">
        <v>909</v>
      </c>
      <c r="C18" s="556"/>
      <c r="D18" s="1516"/>
      <c r="E18" s="1516">
        <v>1.0723480157324506E-2</v>
      </c>
      <c r="F18" s="1516">
        <v>1.4181381676379631E-2</v>
      </c>
      <c r="G18" s="1516">
        <v>1.701928678790457E-2</v>
      </c>
      <c r="H18" s="1516">
        <v>1.9236188927459898E-2</v>
      </c>
      <c r="I18" s="1516">
        <v>2.1014596907047139E-2</v>
      </c>
      <c r="J18" s="1516">
        <v>2.4954470238731825E-2</v>
      </c>
      <c r="K18" s="1516">
        <v>2.930941695922858E-2</v>
      </c>
      <c r="L18" s="1516">
        <v>3.3279037269643374E-2</v>
      </c>
      <c r="M18" s="1516">
        <v>3.5994011579289539E-2</v>
      </c>
      <c r="N18" s="1516">
        <v>3.9179290793012939E-2</v>
      </c>
      <c r="O18" s="1516">
        <v>4.6158606358437326E-2</v>
      </c>
      <c r="P18" s="1516">
        <v>4.9552786327161945E-2</v>
      </c>
      <c r="Q18" s="1516">
        <v>5.1601597531949303E-2</v>
      </c>
      <c r="R18" s="1516">
        <v>5.2419949606987891E-2</v>
      </c>
      <c r="S18" s="1516">
        <v>5.330447789917224E-2</v>
      </c>
      <c r="T18" s="1516">
        <v>5.0658730640042615E-2</v>
      </c>
      <c r="U18" s="1516">
        <v>4.8315218884173665E-2</v>
      </c>
      <c r="V18" s="1516">
        <v>4.5645261243976984E-2</v>
      </c>
      <c r="W18" s="1516">
        <v>4.1909658063004993E-2</v>
      </c>
      <c r="X18" s="1516">
        <v>3.9254860896200797E-2</v>
      </c>
      <c r="Y18" s="1516">
        <v>3.6908093137674666E-2</v>
      </c>
      <c r="Z18" s="1516">
        <v>3.4204741411790661E-2</v>
      </c>
      <c r="AA18" s="1516">
        <v>3.1465558631296776E-2</v>
      </c>
      <c r="AB18" s="1516">
        <v>3.0790734607319015E-2</v>
      </c>
      <c r="AC18" s="1516">
        <v>2.894552079514133E-2</v>
      </c>
      <c r="AD18" s="1516">
        <v>2.8359347560408178E-2</v>
      </c>
      <c r="AE18" s="1516">
        <v>2.7134962156507982E-2</v>
      </c>
      <c r="AF18" s="1517">
        <v>2.7994547010193448E-2</v>
      </c>
    </row>
    <row r="19" spans="1:32" ht="12.75" x14ac:dyDescent="0.2">
      <c r="A19" s="555"/>
      <c r="B19" s="556" t="s">
        <v>562</v>
      </c>
      <c r="C19" s="556"/>
      <c r="D19" s="1516"/>
      <c r="E19" s="1516">
        <v>6.7147785633145635E-2</v>
      </c>
      <c r="F19" s="1516">
        <v>6.0177897305422418E-2</v>
      </c>
      <c r="G19" s="1516">
        <v>5.4747744549611829E-2</v>
      </c>
      <c r="H19" s="1516">
        <v>4.9638665082595158E-2</v>
      </c>
      <c r="I19" s="1516">
        <v>4.5837428906671654E-2</v>
      </c>
      <c r="J19" s="1516">
        <v>4.2975652585172233E-2</v>
      </c>
      <c r="K19" s="1516">
        <v>3.9946548881243264E-2</v>
      </c>
      <c r="L19" s="1516">
        <v>3.6584644494361419E-2</v>
      </c>
      <c r="M19" s="1516">
        <v>3.4427422784185806E-2</v>
      </c>
      <c r="N19" s="1516">
        <v>3.2962009830292426E-2</v>
      </c>
      <c r="O19" s="1516">
        <v>3.0797788420476618E-2</v>
      </c>
      <c r="P19" s="1516">
        <v>2.8218696707502867E-2</v>
      </c>
      <c r="Q19" s="1516">
        <v>2.5865493334829372E-2</v>
      </c>
      <c r="R19" s="1516">
        <v>2.400781543366836E-2</v>
      </c>
      <c r="S19" s="1516">
        <v>2.2639562955769455E-2</v>
      </c>
      <c r="T19" s="1516">
        <v>2.0581772487598168E-2</v>
      </c>
      <c r="U19" s="1516">
        <v>1.878233849940272E-2</v>
      </c>
      <c r="V19" s="1516">
        <v>1.7119083920220247E-2</v>
      </c>
      <c r="W19" s="1516">
        <v>1.5328011227990258E-2</v>
      </c>
      <c r="X19" s="1516">
        <v>1.3542427608692609E-2</v>
      </c>
      <c r="Y19" s="1516">
        <v>1.2285099428189783E-2</v>
      </c>
      <c r="Z19" s="1516">
        <v>1.0630746308811308E-2</v>
      </c>
      <c r="AA19" s="1516">
        <v>9.0609457808260834E-3</v>
      </c>
      <c r="AB19" s="1516">
        <v>7.817846156369582E-3</v>
      </c>
      <c r="AC19" s="1516">
        <v>6.5509155362942243E-3</v>
      </c>
      <c r="AD19" s="1516">
        <v>5.9475593601661658E-3</v>
      </c>
      <c r="AE19" s="1516">
        <v>4.8944212991542686E-3</v>
      </c>
      <c r="AF19" s="1517">
        <v>4.7943899016121014E-3</v>
      </c>
    </row>
    <row r="20" spans="1:32" ht="12.75" x14ac:dyDescent="0.2">
      <c r="A20" s="555"/>
      <c r="B20" s="556" t="s">
        <v>559</v>
      </c>
      <c r="C20" s="556"/>
      <c r="D20" s="1516"/>
      <c r="E20" s="1516">
        <v>7.2406944395558819</v>
      </c>
      <c r="F20" s="1516">
        <v>6.1921142906003972</v>
      </c>
      <c r="G20" s="1516">
        <v>5.6170871389981869</v>
      </c>
      <c r="H20" s="1516">
        <v>5.1113406548360016</v>
      </c>
      <c r="I20" s="1516">
        <v>4.6725684242719412</v>
      </c>
      <c r="J20" s="1516">
        <v>4.5090490181217557</v>
      </c>
      <c r="K20" s="1516">
        <v>4.2658331215185195</v>
      </c>
      <c r="L20" s="1516">
        <v>3.924351738722839</v>
      </c>
      <c r="M20" s="1516">
        <v>3.6296669592651125</v>
      </c>
      <c r="N20" s="1516">
        <v>3.4146009901589052</v>
      </c>
      <c r="O20" s="1516">
        <v>3.2556538072618793</v>
      </c>
      <c r="P20" s="1516">
        <v>3.2315006746988213</v>
      </c>
      <c r="Q20" s="1516">
        <v>3.2173202801023546</v>
      </c>
      <c r="R20" s="1516">
        <v>3.2138460173506354</v>
      </c>
      <c r="S20" s="1516">
        <v>3.1828633926212033</v>
      </c>
      <c r="T20" s="1516">
        <v>3.0500685390258</v>
      </c>
      <c r="U20" s="1516">
        <v>2.95402022909165</v>
      </c>
      <c r="V20" s="1516">
        <v>2.8934914100463414</v>
      </c>
      <c r="W20" s="1516">
        <v>2.8056821111401917</v>
      </c>
      <c r="X20" s="1516">
        <v>2.7124942132654182</v>
      </c>
      <c r="Y20" s="1516">
        <v>2.620602109118781</v>
      </c>
      <c r="Z20" s="1516">
        <v>2.5172325906335615</v>
      </c>
      <c r="AA20" s="1516">
        <v>2.3864299726659373</v>
      </c>
      <c r="AB20" s="1516">
        <v>2.305793582999291</v>
      </c>
      <c r="AC20" s="1516">
        <v>2.1827230572370535</v>
      </c>
      <c r="AD20" s="1516">
        <v>2.1334761100087749</v>
      </c>
      <c r="AE20" s="1516">
        <v>1.9974488556632859</v>
      </c>
      <c r="AF20" s="1517">
        <v>1.9816224938802742</v>
      </c>
    </row>
    <row r="21" spans="1:32" ht="12.75" x14ac:dyDescent="0.2">
      <c r="A21" s="555"/>
      <c r="B21" s="556"/>
      <c r="C21" s="556"/>
      <c r="D21" s="1516"/>
      <c r="E21" s="1516"/>
      <c r="F21" s="1516"/>
      <c r="G21" s="1516"/>
      <c r="H21" s="1516"/>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1516"/>
      <c r="AF21" s="1517"/>
    </row>
    <row r="22" spans="1:32" ht="12.75" x14ac:dyDescent="0.2">
      <c r="A22" s="551" t="s">
        <v>209</v>
      </c>
      <c r="B22" s="552" t="s">
        <v>561</v>
      </c>
      <c r="C22" s="552"/>
      <c r="D22" s="1518"/>
      <c r="E22" s="1518">
        <v>2.5400065103016907</v>
      </c>
      <c r="F22" s="1518">
        <v>2.4878155554913763</v>
      </c>
      <c r="G22" s="1518">
        <v>2.3082982217453383</v>
      </c>
      <c r="H22" s="1518">
        <v>2.0876323087421333</v>
      </c>
      <c r="I22" s="1518">
        <v>1.900742514680418</v>
      </c>
      <c r="J22" s="1518">
        <v>1.7342015502351849</v>
      </c>
      <c r="K22" s="1518">
        <v>1.5699170267618681</v>
      </c>
      <c r="L22" s="1518">
        <v>1.4171993714997413</v>
      </c>
      <c r="M22" s="1518">
        <v>1.3106421398225965</v>
      </c>
      <c r="N22" s="1518">
        <v>1.2457573598939278</v>
      </c>
      <c r="O22" s="1518">
        <v>1.2083577066506159</v>
      </c>
      <c r="P22" s="1518">
        <v>1.1656984565376765</v>
      </c>
      <c r="Q22" s="1518">
        <v>1.1431988684366279</v>
      </c>
      <c r="R22" s="1518">
        <v>1.0985219870627247</v>
      </c>
      <c r="S22" s="1518">
        <v>1.0913833765492866</v>
      </c>
      <c r="T22" s="1518">
        <v>1.0519958952791624</v>
      </c>
      <c r="U22" s="1518">
        <v>1.0350744222495512</v>
      </c>
      <c r="V22" s="1518">
        <v>1.0228853801358315</v>
      </c>
      <c r="W22" s="1518">
        <v>1.0041187434827497</v>
      </c>
      <c r="X22" s="1518">
        <v>0.98842519748797886</v>
      </c>
      <c r="Y22" s="1518">
        <v>0.97392857776446429</v>
      </c>
      <c r="Z22" s="1518">
        <v>0.96956823460791386</v>
      </c>
      <c r="AA22" s="1518">
        <v>0.96872767368028712</v>
      </c>
      <c r="AB22" s="1518">
        <v>0.98073495759518725</v>
      </c>
      <c r="AC22" s="1518">
        <v>0.98963330006163552</v>
      </c>
      <c r="AD22" s="1518">
        <v>0.99507152707163737</v>
      </c>
      <c r="AE22" s="1518">
        <v>0.97751146500604758</v>
      </c>
      <c r="AF22" s="1519">
        <v>0.92653203358453906</v>
      </c>
    </row>
    <row r="23" spans="1:32" ht="12.75" x14ac:dyDescent="0.2">
      <c r="A23" s="551"/>
      <c r="B23" s="552" t="s">
        <v>2235</v>
      </c>
      <c r="C23" s="552"/>
      <c r="D23" s="1518"/>
      <c r="E23" s="1518">
        <v>1.2568612070589649</v>
      </c>
      <c r="F23" s="1518">
        <v>1.1053235428113795</v>
      </c>
      <c r="G23" s="1518">
        <v>0.93022068369206412</v>
      </c>
      <c r="H23" s="1518">
        <v>0.76437184668416192</v>
      </c>
      <c r="I23" s="1518">
        <v>0.63036364449721272</v>
      </c>
      <c r="J23" s="1518">
        <v>0.51649810877165203</v>
      </c>
      <c r="K23" s="1518">
        <v>0.41324795332033376</v>
      </c>
      <c r="L23" s="1518">
        <v>0.32563859741503015</v>
      </c>
      <c r="M23" s="1518">
        <v>0.26074886521616308</v>
      </c>
      <c r="N23" s="1518">
        <v>0.21535053384757999</v>
      </c>
      <c r="O23" s="1518">
        <v>0.1798505662895708</v>
      </c>
      <c r="P23" s="1518">
        <v>0.15269582862009651</v>
      </c>
      <c r="Q23" s="1518">
        <v>0.13599147375499709</v>
      </c>
      <c r="R23" s="1518">
        <v>0.112309297319565</v>
      </c>
      <c r="S23" s="1518">
        <v>0.10029787742303495</v>
      </c>
      <c r="T23" s="1518">
        <v>8.9469968298198851E-2</v>
      </c>
      <c r="U23" s="1518">
        <v>8.2627762580298567E-2</v>
      </c>
      <c r="V23" s="1518">
        <v>7.6033046185699837E-2</v>
      </c>
      <c r="W23" s="1518">
        <v>6.8495779744313368E-2</v>
      </c>
      <c r="X23" s="1518">
        <v>6.134077445708265E-2</v>
      </c>
      <c r="Y23" s="1518">
        <v>5.5930806237460794E-2</v>
      </c>
      <c r="Z23" s="1518">
        <v>5.1724223346257543E-2</v>
      </c>
      <c r="AA23" s="1518">
        <v>4.1957026348507558E-2</v>
      </c>
      <c r="AB23" s="1518">
        <v>4.8989472741842004E-2</v>
      </c>
      <c r="AC23" s="1518">
        <v>5.1631212435733306E-2</v>
      </c>
      <c r="AD23" s="1518">
        <v>5.0342327939089729E-2</v>
      </c>
      <c r="AE23" s="1518">
        <v>5.2861037134492833E-2</v>
      </c>
      <c r="AF23" s="1519">
        <v>5.6136289814067195E-2</v>
      </c>
    </row>
    <row r="24" spans="1:32" ht="12.75" x14ac:dyDescent="0.2">
      <c r="A24" s="551"/>
      <c r="B24" s="552" t="s">
        <v>909</v>
      </c>
      <c r="C24" s="552"/>
      <c r="D24" s="1518"/>
      <c r="E24" s="1518">
        <v>2.0470631591856751E-3</v>
      </c>
      <c r="F24" s="1518">
        <v>2.5568258955904954E-3</v>
      </c>
      <c r="G24" s="1518">
        <v>3.2463605679580823E-3</v>
      </c>
      <c r="H24" s="1518">
        <v>3.8853641291985747E-3</v>
      </c>
      <c r="I24" s="1518">
        <v>4.4305674546412698E-3</v>
      </c>
      <c r="J24" s="1518">
        <v>5.1401285042333026E-3</v>
      </c>
      <c r="K24" s="1518">
        <v>5.6788147926091458E-3</v>
      </c>
      <c r="L24" s="1518">
        <v>5.9585349962296766E-3</v>
      </c>
      <c r="M24" s="1518">
        <v>5.9348292094615627E-3</v>
      </c>
      <c r="N24" s="1518">
        <v>5.7942774894353235E-3</v>
      </c>
      <c r="O24" s="1518">
        <v>5.6271808014911381E-3</v>
      </c>
      <c r="P24" s="1518">
        <v>5.1409255926955924E-3</v>
      </c>
      <c r="Q24" s="1518">
        <v>4.9237906894717019E-3</v>
      </c>
      <c r="R24" s="1518">
        <v>4.9070782541684177E-3</v>
      </c>
      <c r="S24" s="1518">
        <v>5.0209917359038958E-3</v>
      </c>
      <c r="T24" s="1518">
        <v>4.6922964214858101E-3</v>
      </c>
      <c r="U24" s="1518">
        <v>4.5893953723876516E-3</v>
      </c>
      <c r="V24" s="1518">
        <v>4.4608014380869403E-3</v>
      </c>
      <c r="W24" s="1518">
        <v>4.3638836622822601E-3</v>
      </c>
      <c r="X24" s="1518">
        <v>4.2977396517059801E-3</v>
      </c>
      <c r="Y24" s="1518">
        <v>4.1410574511995223E-3</v>
      </c>
      <c r="Z24" s="1518">
        <v>3.9380000064180342E-3</v>
      </c>
      <c r="AA24" s="1518">
        <v>3.6984848891876516E-3</v>
      </c>
      <c r="AB24" s="1518">
        <v>3.6644666791647239E-3</v>
      </c>
      <c r="AC24" s="1518">
        <v>3.5793289745897398E-3</v>
      </c>
      <c r="AD24" s="1518">
        <v>3.4859272288292904E-3</v>
      </c>
      <c r="AE24" s="1518">
        <v>3.4872702597681694E-3</v>
      </c>
      <c r="AF24" s="1519">
        <v>3.594910051308848E-3</v>
      </c>
    </row>
    <row r="25" spans="1:32" ht="12.75" x14ac:dyDescent="0.2">
      <c r="A25" s="551"/>
      <c r="B25" s="552" t="s">
        <v>562</v>
      </c>
      <c r="C25" s="552"/>
      <c r="D25" s="1518"/>
      <c r="E25" s="1518">
        <v>0.45732877397596361</v>
      </c>
      <c r="F25" s="1518">
        <v>0.40965818351951799</v>
      </c>
      <c r="G25" s="1518">
        <v>0.35835073807465184</v>
      </c>
      <c r="H25" s="1518">
        <v>0.3052154374857835</v>
      </c>
      <c r="I25" s="1518">
        <v>0.26553838298953542</v>
      </c>
      <c r="J25" s="1518">
        <v>0.23306728118532452</v>
      </c>
      <c r="K25" s="1518">
        <v>0.2066748947148489</v>
      </c>
      <c r="L25" s="1518">
        <v>0.18567778669287535</v>
      </c>
      <c r="M25" s="1518">
        <v>0.17089002015250543</v>
      </c>
      <c r="N25" s="1518">
        <v>0.16157865062820834</v>
      </c>
      <c r="O25" s="1518">
        <v>0.1550328440509475</v>
      </c>
      <c r="P25" s="1518">
        <v>0.14470438773470015</v>
      </c>
      <c r="Q25" s="1518">
        <v>0.13538914295791907</v>
      </c>
      <c r="R25" s="1518">
        <v>0.12421774088085562</v>
      </c>
      <c r="S25" s="1518">
        <v>0.11824026737681864</v>
      </c>
      <c r="T25" s="1518">
        <v>0.10559025373090235</v>
      </c>
      <c r="U25" s="1518">
        <v>9.7412280504918708E-2</v>
      </c>
      <c r="V25" s="1518">
        <v>8.9550392849082713E-2</v>
      </c>
      <c r="W25" s="1518">
        <v>7.9288185825705876E-2</v>
      </c>
      <c r="X25" s="1518">
        <v>7.2449803527458931E-2</v>
      </c>
      <c r="Y25" s="1518">
        <v>6.5761011802283192E-2</v>
      </c>
      <c r="Z25" s="1518">
        <v>5.8940480123698631E-2</v>
      </c>
      <c r="AA25" s="1518">
        <v>5.1330993261802536E-2</v>
      </c>
      <c r="AB25" s="1518">
        <v>4.4987518338255796E-2</v>
      </c>
      <c r="AC25" s="1518">
        <v>3.9006033028896776E-2</v>
      </c>
      <c r="AD25" s="1518">
        <v>3.4438784311628855E-2</v>
      </c>
      <c r="AE25" s="1518">
        <v>2.8643311673581379E-2</v>
      </c>
      <c r="AF25" s="1519">
        <v>2.4158844456912104E-2</v>
      </c>
    </row>
    <row r="26" spans="1:32" ht="12.75" x14ac:dyDescent="0.2">
      <c r="A26" s="551"/>
      <c r="B26" s="552" t="s">
        <v>559</v>
      </c>
      <c r="C26" s="552"/>
      <c r="D26" s="1518"/>
      <c r="E26" s="1518">
        <v>5.7535166786853011</v>
      </c>
      <c r="F26" s="1518">
        <v>5.0295000992340881</v>
      </c>
      <c r="G26" s="1518">
        <v>4.3734812932193012</v>
      </c>
      <c r="H26" s="1518">
        <v>3.8405350755364367</v>
      </c>
      <c r="I26" s="1518">
        <v>3.3793790915079378</v>
      </c>
      <c r="J26" s="1518">
        <v>2.9302309764816545</v>
      </c>
      <c r="K26" s="1518">
        <v>2.4498883314256634</v>
      </c>
      <c r="L26" s="1518">
        <v>1.9987724295288367</v>
      </c>
      <c r="M26" s="1518">
        <v>1.6165912772331155</v>
      </c>
      <c r="N26" s="1518">
        <v>1.3058019454607332</v>
      </c>
      <c r="O26" s="1518">
        <v>1.0626518796598325</v>
      </c>
      <c r="P26" s="1518">
        <v>0.88586495719504921</v>
      </c>
      <c r="Q26" s="1518">
        <v>0.77060216334973397</v>
      </c>
      <c r="R26" s="1518">
        <v>0.65771546272943782</v>
      </c>
      <c r="S26" s="1518">
        <v>0.59861463839676754</v>
      </c>
      <c r="T26" s="1518">
        <v>0.5001197965716957</v>
      </c>
      <c r="U26" s="1518">
        <v>0.44962412876616387</v>
      </c>
      <c r="V26" s="1518">
        <v>0.40023230282268091</v>
      </c>
      <c r="W26" s="1518">
        <v>0.35975077701578267</v>
      </c>
      <c r="X26" s="1518">
        <v>0.34069496124190346</v>
      </c>
      <c r="Y26" s="1518">
        <v>0.30851188855363076</v>
      </c>
      <c r="Z26" s="1518">
        <v>0.27846752278245568</v>
      </c>
      <c r="AA26" s="1518">
        <v>0.24085471138071271</v>
      </c>
      <c r="AB26" s="1518">
        <v>0.22228288729518259</v>
      </c>
      <c r="AC26" s="1518">
        <v>0.20099937348675889</v>
      </c>
      <c r="AD26" s="1518">
        <v>0.17781704023405381</v>
      </c>
      <c r="AE26" s="1518">
        <v>0.1597854068022867</v>
      </c>
      <c r="AF26" s="1519">
        <v>0.15696784409145406</v>
      </c>
    </row>
    <row r="27" spans="1:32" ht="12.75" x14ac:dyDescent="0.2">
      <c r="A27" s="551"/>
      <c r="B27" s="552"/>
      <c r="C27" s="552"/>
      <c r="D27" s="1518"/>
      <c r="E27" s="1518"/>
      <c r="F27" s="1518"/>
      <c r="G27" s="1518"/>
      <c r="H27" s="1518"/>
      <c r="I27" s="1518"/>
      <c r="J27" s="1518"/>
      <c r="K27" s="1518"/>
      <c r="L27" s="1518"/>
      <c r="M27" s="1518"/>
      <c r="N27" s="1518"/>
      <c r="O27" s="1518"/>
      <c r="P27" s="1518"/>
      <c r="Q27" s="1518"/>
      <c r="R27" s="1518"/>
      <c r="S27" s="1518"/>
      <c r="T27" s="1518"/>
      <c r="U27" s="1518"/>
      <c r="V27" s="1518"/>
      <c r="W27" s="1518"/>
      <c r="X27" s="1518"/>
      <c r="Y27" s="1518"/>
      <c r="Z27" s="1518"/>
      <c r="AA27" s="1518"/>
      <c r="AB27" s="1518"/>
      <c r="AC27" s="1518"/>
      <c r="AD27" s="1518"/>
      <c r="AE27" s="1518"/>
      <c r="AF27" s="1519"/>
    </row>
    <row r="28" spans="1:32" ht="12.75" x14ac:dyDescent="0.2">
      <c r="A28" s="559" t="s">
        <v>2236</v>
      </c>
      <c r="B28" s="560" t="s">
        <v>561</v>
      </c>
      <c r="C28" s="560"/>
      <c r="D28" s="1520"/>
      <c r="E28" s="1520">
        <v>14.214461414551318</v>
      </c>
      <c r="F28" s="1520">
        <v>13.917552241472933</v>
      </c>
      <c r="G28" s="1520">
        <v>13.358372737600956</v>
      </c>
      <c r="H28" s="1520">
        <v>12.682903407542112</v>
      </c>
      <c r="I28" s="1520">
        <v>11.964447164935605</v>
      </c>
      <c r="J28" s="1520">
        <v>11.221898659652204</v>
      </c>
      <c r="K28" s="1520">
        <v>10.605416690735337</v>
      </c>
      <c r="L28" s="1520">
        <v>10.081515892185701</v>
      </c>
      <c r="M28" s="1520">
        <v>9.674028803910824</v>
      </c>
      <c r="N28" s="1520">
        <v>9.3699437113053605</v>
      </c>
      <c r="O28" s="1520">
        <v>9.1398105724442544</v>
      </c>
      <c r="P28" s="1520">
        <v>9.0777639275342423</v>
      </c>
      <c r="Q28" s="1520">
        <v>8.8558984708693185</v>
      </c>
      <c r="R28" s="1520">
        <v>8.7527651355872944</v>
      </c>
      <c r="S28" s="1520">
        <v>8.9644752452154606</v>
      </c>
      <c r="T28" s="1520">
        <v>8.7125182082825408</v>
      </c>
      <c r="U28" s="1520">
        <v>8.6203604706423427</v>
      </c>
      <c r="V28" s="1520">
        <v>8.4613805073189656</v>
      </c>
      <c r="W28" s="1520">
        <v>8.1404360104975133</v>
      </c>
      <c r="X28" s="1520">
        <v>7.6901378809231877</v>
      </c>
      <c r="Y28" s="1520">
        <v>7.2296993610403746</v>
      </c>
      <c r="Z28" s="1520">
        <v>6.8190468915122917</v>
      </c>
      <c r="AA28" s="1520">
        <v>6.3768717405976023</v>
      </c>
      <c r="AB28" s="1520">
        <v>5.9248930109569686</v>
      </c>
      <c r="AC28" s="1520">
        <v>5.3643863880753271</v>
      </c>
      <c r="AD28" s="1520">
        <v>4.8340148507068852</v>
      </c>
      <c r="AE28" s="1520">
        <v>4.2624322350474531</v>
      </c>
      <c r="AF28" s="1521">
        <v>3.8312527349837597</v>
      </c>
    </row>
    <row r="29" spans="1:32" ht="12.75" x14ac:dyDescent="0.2">
      <c r="A29" s="559"/>
      <c r="B29" s="560" t="s">
        <v>2235</v>
      </c>
      <c r="C29" s="560"/>
      <c r="D29" s="1520"/>
      <c r="E29" s="1520">
        <v>1.4044499369764447</v>
      </c>
      <c r="F29" s="1520">
        <v>1.4165868444921794</v>
      </c>
      <c r="G29" s="1520">
        <v>1.3237013083994718</v>
      </c>
      <c r="H29" s="1520">
        <v>1.2199687396888925</v>
      </c>
      <c r="I29" s="1520">
        <v>1.1430570962662416</v>
      </c>
      <c r="J29" s="1520">
        <v>1.0148161057225067</v>
      </c>
      <c r="K29" s="1520">
        <v>0.89513060873298544</v>
      </c>
      <c r="L29" s="1520">
        <v>0.77841077662940195</v>
      </c>
      <c r="M29" s="1520">
        <v>0.69027025173947532</v>
      </c>
      <c r="N29" s="1520">
        <v>0.61549148370830875</v>
      </c>
      <c r="O29" s="1520">
        <v>0.5551418117534247</v>
      </c>
      <c r="P29" s="1520">
        <v>0.52522035457059835</v>
      </c>
      <c r="Q29" s="1520">
        <v>0.47069386477433617</v>
      </c>
      <c r="R29" s="1520">
        <v>0.44021966906256488</v>
      </c>
      <c r="S29" s="1520">
        <v>0.41800751940648195</v>
      </c>
      <c r="T29" s="1520">
        <v>0.42847962468768369</v>
      </c>
      <c r="U29" s="1520">
        <v>0.42147727596547796</v>
      </c>
      <c r="V29" s="1520">
        <v>0.40496256871276987</v>
      </c>
      <c r="W29" s="1520">
        <v>0.37408018807059312</v>
      </c>
      <c r="X29" s="1520">
        <v>0.32414061441669934</v>
      </c>
      <c r="Y29" s="1520">
        <v>0.29048228262333053</v>
      </c>
      <c r="Z29" s="1520">
        <v>0.2692416447507357</v>
      </c>
      <c r="AA29" s="1520">
        <v>0.24594886856034115</v>
      </c>
      <c r="AB29" s="1520">
        <v>0.28350976597435595</v>
      </c>
      <c r="AC29" s="1520">
        <v>0.31322706937755457</v>
      </c>
      <c r="AD29" s="1520">
        <v>0.35688647749702507</v>
      </c>
      <c r="AE29" s="1520">
        <v>0.37261610590195698</v>
      </c>
      <c r="AF29" s="1521">
        <v>0.39344290195258041</v>
      </c>
    </row>
    <row r="30" spans="1:32" ht="12.75" x14ac:dyDescent="0.2">
      <c r="A30" s="559"/>
      <c r="B30" s="560" t="s">
        <v>909</v>
      </c>
      <c r="C30" s="560"/>
      <c r="D30" s="1520"/>
      <c r="E30" s="1520">
        <v>3.0000012383077984E-3</v>
      </c>
      <c r="F30" s="1520">
        <v>2.9999939929177617E-3</v>
      </c>
      <c r="G30" s="1520">
        <v>3.000002193214868E-3</v>
      </c>
      <c r="H30" s="1520">
        <v>3.0000014641210736E-3</v>
      </c>
      <c r="I30" s="1520">
        <v>3.0000026730712631E-3</v>
      </c>
      <c r="J30" s="1520">
        <v>2.9999955737459983E-3</v>
      </c>
      <c r="K30" s="1520">
        <v>3.0000046637801629E-3</v>
      </c>
      <c r="L30" s="1520">
        <v>3.0000075668262741E-3</v>
      </c>
      <c r="M30" s="1520">
        <v>2.9999953522522279E-3</v>
      </c>
      <c r="N30" s="1520">
        <v>2.9999988003527197E-3</v>
      </c>
      <c r="O30" s="1520">
        <v>3.000005542130152E-3</v>
      </c>
      <c r="P30" s="1520">
        <v>2.9999983694857565E-3</v>
      </c>
      <c r="Q30" s="1520">
        <v>2.9999980648181533E-3</v>
      </c>
      <c r="R30" s="1520">
        <v>3.0000074630122295E-3</v>
      </c>
      <c r="S30" s="1520">
        <v>3.0911669278415052E-3</v>
      </c>
      <c r="T30" s="1520">
        <v>3.0090041740685656E-3</v>
      </c>
      <c r="U30" s="1520">
        <v>2.9292226058977629E-3</v>
      </c>
      <c r="V30" s="1520">
        <v>4.038624218686609E-3</v>
      </c>
      <c r="W30" s="1520">
        <v>5.2559777883797957E-3</v>
      </c>
      <c r="X30" s="1520">
        <v>6.6252247975039751E-3</v>
      </c>
      <c r="Y30" s="1520">
        <v>7.8176545310469081E-3</v>
      </c>
      <c r="Z30" s="1520">
        <v>8.8651579744265744E-3</v>
      </c>
      <c r="AA30" s="1520">
        <v>1.0033127702035101E-2</v>
      </c>
      <c r="AB30" s="1520">
        <v>1.2957855513152563E-2</v>
      </c>
      <c r="AC30" s="1520">
        <v>1.916668065428381E-2</v>
      </c>
      <c r="AD30" s="1520">
        <v>2.8170079153570192E-2</v>
      </c>
      <c r="AE30" s="1520">
        <v>3.719362759995206E-2</v>
      </c>
      <c r="AF30" s="1521">
        <v>4.5685031848589526E-2</v>
      </c>
    </row>
    <row r="31" spans="1:32" ht="12.75" x14ac:dyDescent="0.2">
      <c r="A31" s="559"/>
      <c r="B31" s="560" t="s">
        <v>562</v>
      </c>
      <c r="C31" s="560"/>
      <c r="D31" s="1520"/>
      <c r="E31" s="1520">
        <v>0.76261893753904941</v>
      </c>
      <c r="F31" s="1520">
        <v>0.76971045272006777</v>
      </c>
      <c r="G31" s="1520">
        <v>0.72364318971085451</v>
      </c>
      <c r="H31" s="1520">
        <v>0.67379721228353873</v>
      </c>
      <c r="I31" s="1520">
        <v>0.63519499953647895</v>
      </c>
      <c r="J31" s="1520">
        <v>0.57053379262625115</v>
      </c>
      <c r="K31" s="1520">
        <v>0.50656780968750892</v>
      </c>
      <c r="L31" s="1520">
        <v>0.43946586035022456</v>
      </c>
      <c r="M31" s="1520">
        <v>0.38604608595290346</v>
      </c>
      <c r="N31" s="1520">
        <v>0.33927522883795747</v>
      </c>
      <c r="O31" s="1520">
        <v>0.30080489236656532</v>
      </c>
      <c r="P31" s="1520">
        <v>0.27885596593292594</v>
      </c>
      <c r="Q31" s="1520">
        <v>0.24182970375884782</v>
      </c>
      <c r="R31" s="1520">
        <v>0.21937393357208651</v>
      </c>
      <c r="S31" s="1520">
        <v>0.20942051637939671</v>
      </c>
      <c r="T31" s="1520">
        <v>0.18943414484006074</v>
      </c>
      <c r="U31" s="1520">
        <v>0.17110309803899934</v>
      </c>
      <c r="V31" s="1520">
        <v>0.15036405618569543</v>
      </c>
      <c r="W31" s="1520">
        <v>0.12903017472747624</v>
      </c>
      <c r="X31" s="1520">
        <v>0.10609855663537142</v>
      </c>
      <c r="Y31" s="1520">
        <v>8.968347880610468E-2</v>
      </c>
      <c r="Z31" s="1520">
        <v>7.7707667824676391E-2</v>
      </c>
      <c r="AA31" s="1520">
        <v>6.5360856905033765E-2</v>
      </c>
      <c r="AB31" s="1520">
        <v>5.3020961873171936E-2</v>
      </c>
      <c r="AC31" s="1520">
        <v>4.3322566125988504E-2</v>
      </c>
      <c r="AD31" s="1520">
        <v>3.8990791269813807E-2</v>
      </c>
      <c r="AE31" s="1520">
        <v>3.3172992831647902E-2</v>
      </c>
      <c r="AF31" s="1521">
        <v>2.9160384434020675E-2</v>
      </c>
    </row>
    <row r="32" spans="1:32" ht="12.75" x14ac:dyDescent="0.2">
      <c r="A32" s="559"/>
      <c r="B32" s="560" t="s">
        <v>559</v>
      </c>
      <c r="C32" s="560"/>
      <c r="D32" s="1520"/>
      <c r="E32" s="1520">
        <v>3.6812545692322383</v>
      </c>
      <c r="F32" s="1520">
        <v>3.6574086931345939</v>
      </c>
      <c r="G32" s="1520">
        <v>3.5153765483559005</v>
      </c>
      <c r="H32" s="1520">
        <v>3.3326858312049215</v>
      </c>
      <c r="I32" s="1520">
        <v>3.1463732940719469</v>
      </c>
      <c r="J32" s="1520">
        <v>2.8768560489988944</v>
      </c>
      <c r="K32" s="1520">
        <v>2.6173563416936108</v>
      </c>
      <c r="L32" s="1520">
        <v>2.359755204687751</v>
      </c>
      <c r="M32" s="1520">
        <v>2.1394505366478023</v>
      </c>
      <c r="N32" s="1520">
        <v>1.9642086803815311</v>
      </c>
      <c r="O32" s="1520">
        <v>1.8348269414731153</v>
      </c>
      <c r="P32" s="1520">
        <v>1.7876851106088625</v>
      </c>
      <c r="Q32" s="1520">
        <v>1.709537280564414</v>
      </c>
      <c r="R32" s="1520">
        <v>1.6835860276567685</v>
      </c>
      <c r="S32" s="1520">
        <v>1.7300330521147926</v>
      </c>
      <c r="T32" s="1520">
        <v>1.6586566398441822</v>
      </c>
      <c r="U32" s="1520">
        <v>1.6950155096359469</v>
      </c>
      <c r="V32" s="1520">
        <v>1.7620955236538638</v>
      </c>
      <c r="W32" s="1520">
        <v>1.822672783462798</v>
      </c>
      <c r="X32" s="1520">
        <v>1.8539191669741868</v>
      </c>
      <c r="Y32" s="1520">
        <v>1.8594795468419663</v>
      </c>
      <c r="Z32" s="1520">
        <v>1.852984575212322</v>
      </c>
      <c r="AA32" s="1520">
        <v>1.8722943965518937</v>
      </c>
      <c r="AB32" s="1520">
        <v>1.7694563079963834</v>
      </c>
      <c r="AC32" s="1520">
        <v>1.6360760929055871</v>
      </c>
      <c r="AD32" s="1520">
        <v>1.4701906634342992</v>
      </c>
      <c r="AE32" s="1520">
        <v>1.2478071843587817</v>
      </c>
      <c r="AF32" s="1521">
        <v>1.084827646709152</v>
      </c>
    </row>
    <row r="33" spans="1:36" ht="12.75" x14ac:dyDescent="0.2">
      <c r="A33" s="559"/>
      <c r="B33" s="560"/>
      <c r="C33" s="560"/>
      <c r="D33" s="1520"/>
      <c r="E33" s="1520"/>
      <c r="F33" s="1520"/>
      <c r="G33" s="1520"/>
      <c r="H33" s="1520"/>
      <c r="I33" s="1520"/>
      <c r="J33" s="1520"/>
      <c r="K33" s="1520"/>
      <c r="L33" s="1520"/>
      <c r="M33" s="1520"/>
      <c r="N33" s="1520"/>
      <c r="O33" s="1520"/>
      <c r="P33" s="1520"/>
      <c r="Q33" s="1520"/>
      <c r="R33" s="1520"/>
      <c r="S33" s="1520"/>
      <c r="T33" s="1520"/>
      <c r="U33" s="1520"/>
      <c r="V33" s="1520"/>
      <c r="W33" s="1520"/>
      <c r="X33" s="1520"/>
      <c r="Y33" s="1520"/>
      <c r="Z33" s="1520"/>
      <c r="AA33" s="1520"/>
      <c r="AB33" s="1520"/>
      <c r="AC33" s="1520"/>
      <c r="AD33" s="1520"/>
      <c r="AE33" s="1520"/>
      <c r="AF33" s="1521"/>
    </row>
    <row r="34" spans="1:36" ht="12.75" x14ac:dyDescent="0.2">
      <c r="A34" s="711" t="s">
        <v>191</v>
      </c>
      <c r="B34" s="1070" t="s">
        <v>561</v>
      </c>
      <c r="C34" s="1070"/>
      <c r="D34" s="1522"/>
      <c r="E34" s="1522">
        <v>16.320901057970996</v>
      </c>
      <c r="F34" s="1522">
        <v>16.0776497664</v>
      </c>
      <c r="G34" s="1522">
        <v>15.753169802250817</v>
      </c>
      <c r="H34" s="1522">
        <v>15.431079953301131</v>
      </c>
      <c r="I34" s="1522">
        <v>15.293762181964578</v>
      </c>
      <c r="J34" s="1522">
        <v>14.904227305900621</v>
      </c>
      <c r="K34" s="1522">
        <v>14.554922471317834</v>
      </c>
      <c r="L34" s="1522">
        <v>14.362256809983894</v>
      </c>
      <c r="M34" s="1522">
        <v>13.844054748387107</v>
      </c>
      <c r="N34" s="1522">
        <v>13.779536501607716</v>
      </c>
      <c r="O34" s="1522">
        <v>13.260247046350832</v>
      </c>
      <c r="P34" s="1522">
        <v>12.503612204407059</v>
      </c>
      <c r="Q34" s="1522">
        <v>12.21273920965394</v>
      </c>
      <c r="R34" s="1522">
        <v>11.710364377185476</v>
      </c>
      <c r="S34" s="1522">
        <v>11.567546700167135</v>
      </c>
      <c r="T34" s="1522">
        <v>10.225338757242424</v>
      </c>
      <c r="U34" s="1522">
        <v>9.3236898263215391</v>
      </c>
      <c r="V34" s="1522">
        <v>8.5004763242672201</v>
      </c>
      <c r="W34" s="1522">
        <v>7.6404774268919642</v>
      </c>
      <c r="X34" s="1522">
        <v>6.7602294945763521</v>
      </c>
      <c r="Y34" s="1522">
        <v>6.0715853826788715</v>
      </c>
      <c r="Z34" s="1522">
        <v>5.6628488131770141</v>
      </c>
      <c r="AA34" s="1522">
        <v>5.2182647974583425</v>
      </c>
      <c r="AB34" s="1522">
        <v>4.6637604549926319</v>
      </c>
      <c r="AC34" s="1522">
        <v>4.2004210966121391</v>
      </c>
      <c r="AD34" s="1522">
        <v>3.6886910840111962</v>
      </c>
      <c r="AE34" s="1522">
        <v>3.3243132007097809</v>
      </c>
      <c r="AF34" s="1523">
        <v>2.9426481268077707</v>
      </c>
    </row>
    <row r="35" spans="1:36" ht="12.75" x14ac:dyDescent="0.2">
      <c r="A35" s="711"/>
      <c r="B35" s="1070" t="s">
        <v>2235</v>
      </c>
      <c r="C35" s="1070"/>
      <c r="D35" s="1522"/>
      <c r="E35" s="1522">
        <v>7.9558420428673386</v>
      </c>
      <c r="F35" s="1522">
        <v>7.0393799737714202</v>
      </c>
      <c r="G35" s="1522">
        <v>6.403349149863403</v>
      </c>
      <c r="H35" s="1522">
        <v>5.7989626640122172</v>
      </c>
      <c r="I35" s="1522">
        <v>5.4187242710086609</v>
      </c>
      <c r="J35" s="1522">
        <v>4.9615620140508607</v>
      </c>
      <c r="K35" s="1522">
        <v>4.4916131860666404</v>
      </c>
      <c r="L35" s="1522">
        <v>4.2343801071862224</v>
      </c>
      <c r="M35" s="1522">
        <v>3.7479489014920158</v>
      </c>
      <c r="N35" s="1522">
        <v>3.7653657418383526</v>
      </c>
      <c r="O35" s="1522">
        <v>2.5321867225536252</v>
      </c>
      <c r="P35" s="1522">
        <v>2.1126240126273901</v>
      </c>
      <c r="Q35" s="1522">
        <v>2.0132369422040624</v>
      </c>
      <c r="R35" s="1522">
        <v>1.8225001292358969</v>
      </c>
      <c r="S35" s="1522">
        <v>1.6072733123288527</v>
      </c>
      <c r="T35" s="1522">
        <v>1.2679658425734219</v>
      </c>
      <c r="U35" s="1522">
        <v>0.92071987441246717</v>
      </c>
      <c r="V35" s="1522">
        <v>0.72614205739655202</v>
      </c>
      <c r="W35" s="1522">
        <v>0.55845879303395318</v>
      </c>
      <c r="X35" s="1522">
        <v>0.40551452806686317</v>
      </c>
      <c r="Y35" s="1522">
        <v>0.31626300917630629</v>
      </c>
      <c r="Z35" s="1522">
        <v>0.28254136173891747</v>
      </c>
      <c r="AA35" s="1522">
        <v>0.29085100368805883</v>
      </c>
      <c r="AB35" s="1522">
        <v>0.29291172847697461</v>
      </c>
      <c r="AC35" s="1522">
        <v>0.28830034354885853</v>
      </c>
      <c r="AD35" s="1522">
        <v>0.27491313461485239</v>
      </c>
      <c r="AE35" s="1522">
        <v>0.27571928470939888</v>
      </c>
      <c r="AF35" s="1523">
        <v>0.27287740943308431</v>
      </c>
    </row>
    <row r="36" spans="1:36" ht="12.75" x14ac:dyDescent="0.2">
      <c r="A36" s="711"/>
      <c r="B36" s="1070" t="s">
        <v>909</v>
      </c>
      <c r="C36" s="1070"/>
      <c r="D36" s="1522"/>
      <c r="E36" s="1522">
        <v>2.999985346215781E-3</v>
      </c>
      <c r="F36" s="1522">
        <v>3.00008E-3</v>
      </c>
      <c r="G36" s="1522">
        <v>3.0001430868167212E-3</v>
      </c>
      <c r="H36" s="1522">
        <v>3.0000096618357486E-3</v>
      </c>
      <c r="I36" s="1522">
        <v>2.9999645732689231E-3</v>
      </c>
      <c r="J36" s="1522">
        <v>2.99997950310559E-3</v>
      </c>
      <c r="K36" s="1522">
        <v>2.9998201550387599E-3</v>
      </c>
      <c r="L36" s="1522">
        <v>3.0001273752012884E-3</v>
      </c>
      <c r="M36" s="1522">
        <v>2.9999346774193564E-3</v>
      </c>
      <c r="N36" s="1522">
        <v>3.0000578778135055E-3</v>
      </c>
      <c r="O36" s="1522">
        <v>3.0000043792819701E-3</v>
      </c>
      <c r="P36" s="1522">
        <v>2.9999228920002917E-3</v>
      </c>
      <c r="Q36" s="1522">
        <v>2.9998527753651409E-3</v>
      </c>
      <c r="R36" s="1522">
        <v>3.0004935283046265E-3</v>
      </c>
      <c r="S36" s="1522">
        <v>3.1549505125747042E-3</v>
      </c>
      <c r="T36" s="1522">
        <v>3.0125004393659512E-3</v>
      </c>
      <c r="U36" s="1522">
        <v>3.4073296000661176E-3</v>
      </c>
      <c r="V36" s="1522">
        <v>4.4274983359620171E-3</v>
      </c>
      <c r="W36" s="1522">
        <v>5.8818581039258465E-3</v>
      </c>
      <c r="X36" s="1522">
        <v>7.3163392093026627E-3</v>
      </c>
      <c r="Y36" s="1522">
        <v>8.3260138739472671E-3</v>
      </c>
      <c r="Z36" s="1522">
        <v>9.1087004590494763E-3</v>
      </c>
      <c r="AA36" s="1522">
        <v>9.8598555736800712E-3</v>
      </c>
      <c r="AB36" s="1522">
        <v>1.0940148908662628E-2</v>
      </c>
      <c r="AC36" s="1522">
        <v>1.1306070777150229E-2</v>
      </c>
      <c r="AD36" s="1522">
        <v>1.1126475640106406E-2</v>
      </c>
      <c r="AE36" s="1522">
        <v>1.0945260964372297E-2</v>
      </c>
      <c r="AF36" s="1523">
        <v>9.5629571154134466E-3</v>
      </c>
    </row>
    <row r="37" spans="1:36" ht="12.75" x14ac:dyDescent="0.2">
      <c r="A37" s="711"/>
      <c r="B37" s="1070" t="s">
        <v>562</v>
      </c>
      <c r="C37" s="1070"/>
      <c r="D37" s="1522"/>
      <c r="E37" s="1522">
        <v>2.1022664895330112</v>
      </c>
      <c r="F37" s="1522">
        <v>1.9023075519999999</v>
      </c>
      <c r="G37" s="1522">
        <v>1.7508493102893892</v>
      </c>
      <c r="H37" s="1522">
        <v>1.6252130338164252</v>
      </c>
      <c r="I37" s="1522">
        <v>1.5365196344605478</v>
      </c>
      <c r="J37" s="1522">
        <v>1.4002124503105586</v>
      </c>
      <c r="K37" s="1522">
        <v>1.2885319100775194</v>
      </c>
      <c r="L37" s="1522">
        <v>1.231236768115942</v>
      </c>
      <c r="M37" s="1522">
        <v>1.1018315983870974</v>
      </c>
      <c r="N37" s="1522">
        <v>1.0969350787781351</v>
      </c>
      <c r="O37" s="1522">
        <v>0.80986654527838098</v>
      </c>
      <c r="P37" s="1522">
        <v>0.69777040539642698</v>
      </c>
      <c r="Q37" s="1522">
        <v>0.67285233075641504</v>
      </c>
      <c r="R37" s="1522">
        <v>0.61601070080635401</v>
      </c>
      <c r="S37" s="1522">
        <v>0.55464465319165701</v>
      </c>
      <c r="T37" s="1522">
        <v>0.43850608710578659</v>
      </c>
      <c r="U37" s="1522">
        <v>0.33596102901077224</v>
      </c>
      <c r="V37" s="1522">
        <v>0.26893489497394002</v>
      </c>
      <c r="W37" s="1522">
        <v>0.20537254175365319</v>
      </c>
      <c r="X37" s="1522">
        <v>0.15119416658491278</v>
      </c>
      <c r="Y37" s="1522">
        <v>0.1235845733366959</v>
      </c>
      <c r="Z37" s="1522">
        <v>0.11522740864595044</v>
      </c>
      <c r="AA37" s="1522">
        <v>0.10095705294474054</v>
      </c>
      <c r="AB37" s="1522">
        <v>8.6168585108580734E-2</v>
      </c>
      <c r="AC37" s="1522">
        <v>7.5861712796375255E-2</v>
      </c>
      <c r="AD37" s="1522">
        <v>6.4864733371483102E-2</v>
      </c>
      <c r="AE37" s="1522">
        <v>5.7084687664622741E-2</v>
      </c>
      <c r="AF37" s="1523">
        <v>5.0971719726181419E-2</v>
      </c>
    </row>
    <row r="38" spans="1:36" ht="12.75" x14ac:dyDescent="0.2">
      <c r="A38" s="711"/>
      <c r="B38" s="1070" t="s">
        <v>559</v>
      </c>
      <c r="C38" s="1070"/>
      <c r="D38" s="1522"/>
      <c r="E38" s="1522">
        <v>6.6130172979066026</v>
      </c>
      <c r="F38" s="1522">
        <v>6.3332586367999957</v>
      </c>
      <c r="G38" s="1522">
        <v>6.0081900562701041</v>
      </c>
      <c r="H38" s="1522">
        <v>5.7075515233494452</v>
      </c>
      <c r="I38" s="1522">
        <v>5.5741133236715088</v>
      </c>
      <c r="J38" s="1522">
        <v>5.2072270729813726</v>
      </c>
      <c r="K38" s="1522">
        <v>4.9242531271317782</v>
      </c>
      <c r="L38" s="1522">
        <v>4.7790080660225396</v>
      </c>
      <c r="M38" s="1522">
        <v>4.3776473306451686</v>
      </c>
      <c r="N38" s="1522">
        <v>4.338111348874599</v>
      </c>
      <c r="O38" s="1522">
        <v>3.7825919216705888</v>
      </c>
      <c r="P38" s="1522">
        <v>3.3614697980618411</v>
      </c>
      <c r="Q38" s="1522">
        <v>3.2511017505449646</v>
      </c>
      <c r="R38" s="1522">
        <v>3.0279383664165067</v>
      </c>
      <c r="S38" s="1522">
        <v>2.8253703988209344</v>
      </c>
      <c r="T38" s="1522">
        <v>2.3703121237690445</v>
      </c>
      <c r="U38" s="1522">
        <v>2.0136125679765393</v>
      </c>
      <c r="V38" s="1522">
        <v>1.7600497023104782</v>
      </c>
      <c r="W38" s="1522">
        <v>1.5032854023273594</v>
      </c>
      <c r="X38" s="1522">
        <v>1.2990147955322537</v>
      </c>
      <c r="Y38" s="1522">
        <v>1.2186002239623124</v>
      </c>
      <c r="Z38" s="1522">
        <v>1.1501025790656902</v>
      </c>
      <c r="AA38" s="1522">
        <v>1.0511920866826523</v>
      </c>
      <c r="AB38" s="1522">
        <v>0.99587098165846155</v>
      </c>
      <c r="AC38" s="1522">
        <v>0.93761265449692921</v>
      </c>
      <c r="AD38" s="1522">
        <v>0.90154430881903647</v>
      </c>
      <c r="AE38" s="1522">
        <v>0.80318097482604012</v>
      </c>
      <c r="AF38" s="1523">
        <v>0.75585744552884115</v>
      </c>
    </row>
    <row r="39" spans="1:36" ht="12.75" x14ac:dyDescent="0.2">
      <c r="A39" s="1509"/>
      <c r="B39" s="1510"/>
      <c r="C39" s="1510"/>
      <c r="D39" s="1524"/>
      <c r="E39" s="1524"/>
      <c r="F39" s="1524"/>
      <c r="G39" s="1524"/>
      <c r="H39" s="1524"/>
      <c r="I39" s="1524"/>
      <c r="J39" s="1524"/>
      <c r="K39" s="1524"/>
      <c r="L39" s="1524"/>
      <c r="M39" s="1524"/>
      <c r="N39" s="1524"/>
      <c r="O39" s="1524"/>
      <c r="P39" s="1524"/>
      <c r="Q39" s="1524"/>
      <c r="R39" s="1524"/>
      <c r="S39" s="1524"/>
      <c r="T39" s="1524"/>
      <c r="U39" s="1524"/>
      <c r="V39" s="1524"/>
      <c r="W39" s="1524"/>
      <c r="X39" s="1524"/>
      <c r="Y39" s="1524"/>
      <c r="Z39" s="1524"/>
      <c r="AA39" s="1524"/>
      <c r="AB39" s="1524"/>
      <c r="AC39" s="1524"/>
      <c r="AD39" s="1524"/>
      <c r="AE39" s="1524"/>
      <c r="AF39" s="1525"/>
    </row>
    <row r="44" spans="1:36" x14ac:dyDescent="0.2">
      <c r="AG44" s="1731"/>
      <c r="AH44" s="1731"/>
      <c r="AI44" s="1731"/>
      <c r="AJ44" s="1731"/>
    </row>
  </sheetData>
  <mergeCells count="1">
    <mergeCell ref="A1:B1"/>
  </mergeCells>
  <hyperlinks>
    <hyperlink ref="A1" location="Contents!A1" display="To table of contents" xr:uid="{5A915A3F-B7F0-41A8-9156-06261FC3BB67}"/>
  </hyperlinks>
  <pageMargins left="0.7" right="0.7" top="0.75" bottom="0.75" header="0.3" footer="0.3"/>
  <pageSetup paperSize="9" orientation="portrait" horizontalDpi="4294967293"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tabColor theme="4" tint="0.79998168889431442"/>
  </sheetPr>
  <dimension ref="A1:J52"/>
  <sheetViews>
    <sheetView zoomScale="75" workbookViewId="0">
      <selection activeCell="U5" sqref="U5"/>
    </sheetView>
  </sheetViews>
  <sheetFormatPr defaultRowHeight="12" x14ac:dyDescent="0.2"/>
  <cols>
    <col min="1" max="1" width="9.33203125" style="5" customWidth="1"/>
    <col min="2" max="8" width="15.83203125" style="5" customWidth="1"/>
    <col min="9" max="16384" width="9.33203125" style="5"/>
  </cols>
  <sheetData>
    <row r="1" spans="1:10" ht="31.5" customHeight="1" x14ac:dyDescent="0.2">
      <c r="A1" s="1744" t="s">
        <v>2</v>
      </c>
      <c r="B1" s="1744"/>
      <c r="C1" s="1744"/>
    </row>
    <row r="2" spans="1:10" ht="20.25" x14ac:dyDescent="0.3">
      <c r="A2" s="791" t="s">
        <v>931</v>
      </c>
      <c r="B2" s="767"/>
      <c r="C2" s="767"/>
      <c r="D2" s="767"/>
      <c r="E2" s="767"/>
      <c r="F2" s="767"/>
      <c r="G2" s="767"/>
      <c r="H2" s="767"/>
      <c r="I2" s="767"/>
      <c r="J2" s="767"/>
    </row>
    <row r="3" spans="1:10" ht="14.25" x14ac:dyDescent="0.2">
      <c r="A3" s="770"/>
      <c r="B3" s="789" t="s">
        <v>932</v>
      </c>
      <c r="C3" s="785"/>
      <c r="D3" s="790"/>
      <c r="E3" s="786"/>
      <c r="F3" s="793" t="s">
        <v>710</v>
      </c>
      <c r="G3" s="774"/>
      <c r="H3" s="1124" t="s">
        <v>2087</v>
      </c>
      <c r="I3" s="767"/>
      <c r="J3" s="767"/>
    </row>
    <row r="4" spans="1:10" ht="12.75" x14ac:dyDescent="0.2">
      <c r="A4" s="787"/>
      <c r="B4" s="784" t="s">
        <v>187</v>
      </c>
      <c r="C4" s="794" t="s">
        <v>232</v>
      </c>
      <c r="D4" s="768" t="s">
        <v>933</v>
      </c>
      <c r="E4" s="788" t="s">
        <v>934</v>
      </c>
      <c r="F4" s="772" t="s">
        <v>37</v>
      </c>
      <c r="G4" s="773" t="s">
        <v>935</v>
      </c>
      <c r="H4" s="784" t="s">
        <v>187</v>
      </c>
      <c r="I4" s="767"/>
      <c r="J4" s="767"/>
    </row>
    <row r="5" spans="1:10" ht="12.75" x14ac:dyDescent="0.2">
      <c r="A5" s="784"/>
      <c r="B5" s="780"/>
      <c r="C5" s="752" t="s">
        <v>936</v>
      </c>
      <c r="D5" s="760" t="s">
        <v>936</v>
      </c>
      <c r="E5" s="795" t="s">
        <v>936</v>
      </c>
      <c r="F5" s="775"/>
      <c r="G5" s="776" t="s">
        <v>937</v>
      </c>
      <c r="H5" s="780"/>
      <c r="I5" s="767"/>
      <c r="J5" s="767"/>
    </row>
    <row r="6" spans="1:10" ht="12.75" x14ac:dyDescent="0.2">
      <c r="A6" s="787"/>
      <c r="B6" s="796" t="s">
        <v>6</v>
      </c>
      <c r="C6" s="761"/>
      <c r="D6" s="797"/>
      <c r="E6" s="770"/>
      <c r="F6" s="777" t="s">
        <v>938</v>
      </c>
      <c r="G6" s="773"/>
      <c r="H6" s="767"/>
    </row>
    <row r="7" spans="1:10" ht="12.75" x14ac:dyDescent="0.2">
      <c r="A7" s="784"/>
      <c r="B7" s="767"/>
      <c r="C7" s="758"/>
      <c r="D7" s="758"/>
      <c r="E7" s="771"/>
      <c r="F7" s="778"/>
      <c r="G7" s="779"/>
      <c r="H7" s="767"/>
    </row>
    <row r="8" spans="1:10" ht="12.75" x14ac:dyDescent="0.2">
      <c r="A8" s="798">
        <v>1990</v>
      </c>
      <c r="B8" s="799">
        <v>1.2298</v>
      </c>
      <c r="C8" s="757">
        <v>0.43042999999999998</v>
      </c>
      <c r="D8" s="757">
        <v>0.79937000000000002</v>
      </c>
      <c r="E8" s="755">
        <v>0.35314685314685312</v>
      </c>
      <c r="F8" s="762">
        <v>1082</v>
      </c>
      <c r="G8" s="762">
        <v>191</v>
      </c>
      <c r="H8" s="799">
        <f>'2.1'!E$42</f>
        <v>1.23109</v>
      </c>
    </row>
    <row r="9" spans="1:10" ht="12.75" x14ac:dyDescent="0.2">
      <c r="A9" s="798">
        <v>1991</v>
      </c>
      <c r="B9" s="800">
        <v>1.2351749999999999</v>
      </c>
      <c r="C9" s="756">
        <v>0.43231124999999998</v>
      </c>
      <c r="D9" s="756">
        <v>0.80286374999999999</v>
      </c>
      <c r="E9" s="759">
        <v>0.35234986945169711</v>
      </c>
      <c r="F9" s="801">
        <v>1162</v>
      </c>
      <c r="G9" s="801">
        <v>193</v>
      </c>
      <c r="H9" s="800">
        <f>'2.1'!F$42</f>
        <v>1.2364220000000001</v>
      </c>
    </row>
    <row r="10" spans="1:10" ht="12.75" x14ac:dyDescent="0.2">
      <c r="A10" s="798">
        <v>1992</v>
      </c>
      <c r="B10" s="800">
        <v>1.2405499999999998</v>
      </c>
      <c r="C10" s="756">
        <v>0.43419249999999998</v>
      </c>
      <c r="D10" s="756">
        <v>0.80635749999999995</v>
      </c>
      <c r="E10" s="749">
        <v>0.35155979202772958</v>
      </c>
      <c r="F10" s="801">
        <v>1199</v>
      </c>
      <c r="G10" s="801">
        <v>186</v>
      </c>
      <c r="H10" s="800">
        <f>'2.1'!G$42</f>
        <v>1.2418830000000001</v>
      </c>
    </row>
    <row r="11" spans="1:10" ht="12.75" x14ac:dyDescent="0.2">
      <c r="A11" s="798">
        <v>1993</v>
      </c>
      <c r="B11" s="800">
        <v>1.2459250000000002</v>
      </c>
      <c r="C11" s="756">
        <v>0.43607375000000004</v>
      </c>
      <c r="D11" s="756">
        <v>0.80985125000000002</v>
      </c>
      <c r="E11" s="749">
        <v>0.35077653149266608</v>
      </c>
      <c r="F11" s="801">
        <v>1251</v>
      </c>
      <c r="G11" s="801">
        <v>189.1</v>
      </c>
      <c r="H11" s="800">
        <f>'2.1'!H$42</f>
        <v>1.2471719999999999</v>
      </c>
    </row>
    <row r="12" spans="1:10" ht="12.75" x14ac:dyDescent="0.2">
      <c r="A12" s="798">
        <v>1994</v>
      </c>
      <c r="B12" s="800">
        <v>1.2513000000000001</v>
      </c>
      <c r="C12" s="756">
        <v>0.43795499999999998</v>
      </c>
      <c r="D12" s="756">
        <v>0.81334499999999998</v>
      </c>
      <c r="E12" s="749">
        <v>0.35</v>
      </c>
      <c r="F12" s="801">
        <v>1250.7349999999999</v>
      </c>
      <c r="G12" s="801">
        <v>196.6</v>
      </c>
      <c r="H12" s="800">
        <f>'2.1'!I$42</f>
        <v>1.2526759999999999</v>
      </c>
    </row>
    <row r="13" spans="1:10" ht="12.75" x14ac:dyDescent="0.2">
      <c r="A13" s="798">
        <v>1995</v>
      </c>
      <c r="B13" s="800">
        <v>1.2727569999999999</v>
      </c>
      <c r="C13" s="756">
        <v>0.44546494999999997</v>
      </c>
      <c r="D13" s="756">
        <v>0.82729205000000006</v>
      </c>
      <c r="E13" s="749">
        <v>0.35</v>
      </c>
      <c r="F13" s="801">
        <v>1279.2739999999999</v>
      </c>
      <c r="G13" s="801">
        <v>199.0958</v>
      </c>
      <c r="H13" s="800">
        <f>'2.1'!J$42</f>
        <v>1.2727570000000001</v>
      </c>
    </row>
    <row r="14" spans="1:10" ht="12.75" x14ac:dyDescent="0.2">
      <c r="A14" s="798">
        <v>1996</v>
      </c>
      <c r="B14" s="800">
        <v>1.3201429999999998</v>
      </c>
      <c r="C14" s="756">
        <v>0.46205004999999999</v>
      </c>
      <c r="D14" s="756">
        <v>0.85809294999999997</v>
      </c>
      <c r="E14" s="749">
        <v>0.35</v>
      </c>
      <c r="F14" s="801">
        <v>1356.356</v>
      </c>
      <c r="G14" s="801">
        <v>208.56564</v>
      </c>
      <c r="H14" s="800">
        <f>'2.1'!K$42</f>
        <v>1.3201430000000001</v>
      </c>
    </row>
    <row r="15" spans="1:10" ht="12.75" x14ac:dyDescent="0.2">
      <c r="A15" s="798">
        <v>1997</v>
      </c>
      <c r="B15" s="800">
        <v>1.43092</v>
      </c>
      <c r="C15" s="756">
        <v>0.50082199999999999</v>
      </c>
      <c r="D15" s="756">
        <v>0.93009799999999998</v>
      </c>
      <c r="E15" s="749">
        <v>0.35</v>
      </c>
      <c r="F15" s="801">
        <v>1359.204</v>
      </c>
      <c r="G15" s="801">
        <v>208.76009139999999</v>
      </c>
      <c r="H15" s="800">
        <f>'2.1'!L$42</f>
        <v>1.43092</v>
      </c>
    </row>
    <row r="16" spans="1:10" ht="12.75" x14ac:dyDescent="0.2">
      <c r="A16" s="798">
        <v>1998</v>
      </c>
      <c r="B16" s="800">
        <v>1.3921730999999999</v>
      </c>
      <c r="C16" s="756">
        <v>0.48726058499999997</v>
      </c>
      <c r="D16" s="756">
        <v>0.90491251500000003</v>
      </c>
      <c r="E16" s="748">
        <v>0.35</v>
      </c>
      <c r="F16" s="801">
        <v>1401.4590000000001</v>
      </c>
      <c r="G16" s="801">
        <v>230.21255830000001</v>
      </c>
      <c r="H16" s="800">
        <f>'2.1'!M$42</f>
        <v>1.3921730999999999</v>
      </c>
    </row>
    <row r="17" spans="1:8" ht="12.75" x14ac:dyDescent="0.2">
      <c r="A17" s="798">
        <v>1999</v>
      </c>
      <c r="B17" s="800">
        <v>1.27145</v>
      </c>
      <c r="C17" s="756">
        <v>0.43229299999999998</v>
      </c>
      <c r="D17" s="756">
        <v>0.83915700000000004</v>
      </c>
      <c r="E17" s="766">
        <v>0.34</v>
      </c>
      <c r="F17" s="801">
        <v>1415.5163669999999</v>
      </c>
      <c r="G17" s="801">
        <v>223.4282944</v>
      </c>
      <c r="H17" s="800">
        <f>'2.1'!N$42</f>
        <v>1.27145</v>
      </c>
    </row>
    <row r="18" spans="1:8" ht="12.75" x14ac:dyDescent="0.2">
      <c r="A18" s="798">
        <v>2000</v>
      </c>
      <c r="B18" s="800">
        <v>1.5516000000000001</v>
      </c>
      <c r="C18" s="756">
        <v>0.51202800000000004</v>
      </c>
      <c r="D18" s="756">
        <v>1.0395719999999999</v>
      </c>
      <c r="E18" s="766">
        <v>0.33</v>
      </c>
      <c r="F18" s="801">
        <v>1413.895</v>
      </c>
      <c r="G18" s="801">
        <v>216.44800000000001</v>
      </c>
      <c r="H18" s="800">
        <f>'2.1'!O$42</f>
        <v>1.5515999999999999</v>
      </c>
    </row>
    <row r="19" spans="1:8" ht="12.75" x14ac:dyDescent="0.2">
      <c r="A19" s="798">
        <v>2001</v>
      </c>
      <c r="B19" s="800">
        <v>1.48264</v>
      </c>
      <c r="C19" s="756">
        <v>0.4744448</v>
      </c>
      <c r="D19" s="756">
        <v>1.0081952000000001</v>
      </c>
      <c r="E19" s="766">
        <v>0.32</v>
      </c>
      <c r="F19" s="801">
        <v>1357.0889999999999</v>
      </c>
      <c r="G19" s="801">
        <v>219.893</v>
      </c>
      <c r="H19" s="800">
        <f>'2.1'!P$42</f>
        <v>1.4826400000000002</v>
      </c>
    </row>
    <row r="20" spans="1:8" ht="12.75" x14ac:dyDescent="0.2">
      <c r="A20" s="798">
        <v>2002</v>
      </c>
      <c r="B20" s="800">
        <v>1.4395830999999999</v>
      </c>
      <c r="C20" s="756">
        <v>0.44627076100000002</v>
      </c>
      <c r="D20" s="756">
        <v>0.99331233899999993</v>
      </c>
      <c r="E20" s="766">
        <v>0.31</v>
      </c>
      <c r="F20" s="801">
        <v>1338.392634</v>
      </c>
      <c r="G20" s="801">
        <v>218.02078900000001</v>
      </c>
      <c r="H20" s="800">
        <f>'2.1'!Q$42</f>
        <v>1.4395831000000001</v>
      </c>
    </row>
    <row r="21" spans="1:8" ht="12.75" x14ac:dyDescent="0.2">
      <c r="A21" s="798">
        <v>2003</v>
      </c>
      <c r="B21" s="800">
        <v>1.4007931</v>
      </c>
      <c r="C21" s="756">
        <v>0.42023792999999998</v>
      </c>
      <c r="D21" s="756">
        <v>0.98055516999999992</v>
      </c>
      <c r="E21" s="744">
        <v>0.30496068694392714</v>
      </c>
      <c r="F21" s="801">
        <v>1359.15</v>
      </c>
      <c r="G21" s="801">
        <v>225.48478900000001</v>
      </c>
      <c r="H21" s="800">
        <f>'2.1'!R$42</f>
        <v>1.4007931</v>
      </c>
    </row>
    <row r="22" spans="1:8" ht="12.75" x14ac:dyDescent="0.2">
      <c r="A22" s="798">
        <v>2004</v>
      </c>
      <c r="B22" s="800">
        <v>1.48264</v>
      </c>
      <c r="C22" s="756">
        <v>0.44479199999999997</v>
      </c>
      <c r="D22" s="756">
        <v>1.0378479999999999</v>
      </c>
      <c r="E22" s="764">
        <v>0.30496068694392714</v>
      </c>
      <c r="F22" s="801">
        <v>1417.0820000000001</v>
      </c>
      <c r="G22" s="801">
        <v>230.19</v>
      </c>
      <c r="H22" s="800">
        <f>'2.1'!S$42</f>
        <v>1.4826400000000002</v>
      </c>
    </row>
    <row r="23" spans="1:8" ht="12.75" x14ac:dyDescent="0.2">
      <c r="A23" s="798">
        <v>2005</v>
      </c>
      <c r="B23" s="800">
        <v>1.4352731000000001</v>
      </c>
      <c r="C23" s="756">
        <v>0.43058193</v>
      </c>
      <c r="D23" s="756">
        <v>1.0046911700000001</v>
      </c>
      <c r="E23" s="764">
        <v>0.30496068694392714</v>
      </c>
      <c r="F23" s="801">
        <v>1366.0050000000001</v>
      </c>
      <c r="G23" s="801">
        <v>253.01400000000001</v>
      </c>
      <c r="H23" s="800">
        <f>'2.1'!T$42</f>
        <v>1.4352731000000001</v>
      </c>
    </row>
    <row r="24" spans="1:8" ht="12.75" x14ac:dyDescent="0.2">
      <c r="A24" s="798">
        <v>2006</v>
      </c>
      <c r="B24" s="802">
        <v>1.4352731000000001</v>
      </c>
      <c r="C24" s="756">
        <v>0.43058193</v>
      </c>
      <c r="D24" s="756">
        <v>1.0046911700000001</v>
      </c>
      <c r="E24" s="764">
        <v>0.30496068694392714</v>
      </c>
      <c r="F24" s="801">
        <v>1359.7080000000001</v>
      </c>
      <c r="G24" s="801">
        <v>259.76600000000002</v>
      </c>
      <c r="H24" s="800">
        <f>'2.1'!U$42</f>
        <v>1.4352731000000001</v>
      </c>
    </row>
    <row r="25" spans="1:8" ht="12.75" x14ac:dyDescent="0.2">
      <c r="A25" s="798">
        <v>2007</v>
      </c>
      <c r="B25" s="802">
        <v>1.4286129000000001</v>
      </c>
      <c r="C25" s="756">
        <v>0.42858386999999998</v>
      </c>
      <c r="D25" s="756">
        <v>1.0000290300000001</v>
      </c>
      <c r="E25" s="764">
        <v>0.30496068694392714</v>
      </c>
      <c r="F25" s="801">
        <v>1318.2</v>
      </c>
      <c r="G25" s="801">
        <v>272.601</v>
      </c>
      <c r="H25" s="800">
        <f>'2.1'!V$42</f>
        <v>1.4286129000000001</v>
      </c>
    </row>
    <row r="26" spans="1:8" ht="12.75" x14ac:dyDescent="0.2">
      <c r="A26" s="798">
        <v>2008</v>
      </c>
      <c r="B26" s="802">
        <v>1.431943</v>
      </c>
      <c r="C26" s="756">
        <v>0.42958289999999999</v>
      </c>
      <c r="D26" s="756">
        <v>1.0023601</v>
      </c>
      <c r="E26" s="764">
        <v>0.30496068694392714</v>
      </c>
      <c r="F26" s="801">
        <v>1341.9179999999999</v>
      </c>
      <c r="G26" s="801">
        <v>281.36799999999999</v>
      </c>
      <c r="H26" s="800">
        <f>'2.1'!W$42</f>
        <v>1.431943</v>
      </c>
    </row>
    <row r="27" spans="1:8" ht="12.75" x14ac:dyDescent="0.2">
      <c r="A27" s="798">
        <v>2009</v>
      </c>
      <c r="B27" s="802">
        <v>1.2784200000000001</v>
      </c>
      <c r="C27" s="756">
        <v>0.43466280000000002</v>
      </c>
      <c r="D27" s="756">
        <v>0.84375719999999998</v>
      </c>
      <c r="E27" s="744">
        <v>0.34045514328076792</v>
      </c>
      <c r="F27" s="801">
        <v>1389.7429999999999</v>
      </c>
      <c r="G27" s="801">
        <v>276.55200000000002</v>
      </c>
      <c r="H27" s="800">
        <f>'2.1'!X$42</f>
        <v>1.2784200000000001</v>
      </c>
    </row>
    <row r="28" spans="1:8" ht="12.75" x14ac:dyDescent="0.2">
      <c r="A28" s="798">
        <v>2010</v>
      </c>
      <c r="B28" s="368">
        <v>1.4397124000000001</v>
      </c>
      <c r="C28" s="751">
        <v>0.43191372</v>
      </c>
      <c r="D28" s="751">
        <v>1.0077986800000001</v>
      </c>
      <c r="E28" s="754">
        <v>0.30496068694392714</v>
      </c>
      <c r="F28" s="801">
        <v>1449</v>
      </c>
      <c r="G28" s="801">
        <v>289.87099999999998</v>
      </c>
      <c r="H28" s="800">
        <f>'2.1'!Y$42</f>
        <v>1.4397123999999999</v>
      </c>
    </row>
    <row r="29" spans="1:8" ht="12.75" x14ac:dyDescent="0.2">
      <c r="A29" s="798">
        <v>2011</v>
      </c>
      <c r="B29" s="369">
        <v>1.3846430000000001</v>
      </c>
      <c r="C29" s="751">
        <v>0.447239689</v>
      </c>
      <c r="D29" s="751">
        <v>0.93740331100000007</v>
      </c>
      <c r="E29" s="747">
        <v>0.32299999999999995</v>
      </c>
      <c r="F29" s="801">
        <v>1433.873</v>
      </c>
      <c r="G29" s="801">
        <v>299.892</v>
      </c>
      <c r="H29" s="800">
        <f>'2.1'!Z$42</f>
        <v>1.3846430000000001</v>
      </c>
    </row>
    <row r="30" spans="1:8" ht="12.75" x14ac:dyDescent="0.2">
      <c r="A30" s="798">
        <v>2012</v>
      </c>
      <c r="B30" s="369">
        <v>1.147025</v>
      </c>
      <c r="C30" s="751">
        <v>0.39687064999999999</v>
      </c>
      <c r="D30" s="751">
        <v>0.75015434999999997</v>
      </c>
      <c r="E30" s="750">
        <v>0.34599999999999997</v>
      </c>
      <c r="F30" s="801">
        <v>1445.645</v>
      </c>
      <c r="G30" s="801">
        <v>314.91699999999997</v>
      </c>
      <c r="H30" s="800">
        <f>'2.1'!AA$42</f>
        <v>1.1470250000000002</v>
      </c>
    </row>
    <row r="31" spans="1:8" ht="12.75" x14ac:dyDescent="0.2">
      <c r="A31" s="798">
        <v>2013</v>
      </c>
      <c r="B31" s="369">
        <v>1.1178332762216341</v>
      </c>
      <c r="C31" s="751">
        <v>0.41248047892578305</v>
      </c>
      <c r="D31" s="751">
        <v>0.70535279729585099</v>
      </c>
      <c r="E31" s="750">
        <v>0.36899999999999999</v>
      </c>
      <c r="F31" s="801">
        <v>1410.768</v>
      </c>
      <c r="G31" s="801">
        <v>309.017</v>
      </c>
      <c r="H31" s="800">
        <f>'2.1'!AB$42</f>
        <v>1.1857081208945837</v>
      </c>
    </row>
    <row r="32" spans="1:8" ht="12.75" x14ac:dyDescent="0.2">
      <c r="A32" s="798">
        <v>2014</v>
      </c>
      <c r="B32" s="369">
        <v>1.1402474882178339</v>
      </c>
      <c r="C32" s="751">
        <v>0.44697701538139101</v>
      </c>
      <c r="D32" s="751">
        <v>0.69327047283644294</v>
      </c>
      <c r="E32" s="750">
        <v>0.39200000000000002</v>
      </c>
      <c r="F32" s="801">
        <v>1336.373</v>
      </c>
      <c r="G32" s="801">
        <v>289.82799999999997</v>
      </c>
      <c r="H32" s="800">
        <f>'2.1'!AC$42</f>
        <v>1.2360110338049344</v>
      </c>
    </row>
    <row r="33" spans="1:10" ht="12.75" x14ac:dyDescent="0.2">
      <c r="A33" s="798">
        <v>2015</v>
      </c>
      <c r="B33" s="370">
        <v>1.203503051754951</v>
      </c>
      <c r="C33" s="751">
        <v>0.49945376647830497</v>
      </c>
      <c r="D33" s="751">
        <v>0.7040492852766459</v>
      </c>
      <c r="E33" s="763">
        <v>0.41500000000000004</v>
      </c>
      <c r="F33" s="801">
        <v>1254.6880000000001</v>
      </c>
      <c r="G33" s="801">
        <v>286.12299999999999</v>
      </c>
      <c r="H33" s="800">
        <f>'2.1'!AD$42</f>
        <v>1.2425279999999999</v>
      </c>
    </row>
    <row r="34" spans="1:10" ht="12.75" x14ac:dyDescent="0.2">
      <c r="A34" s="798">
        <v>2016</v>
      </c>
      <c r="B34" s="370">
        <v>1.2075828543187441</v>
      </c>
      <c r="C34" s="751">
        <v>0.52892129019160994</v>
      </c>
      <c r="D34" s="751">
        <v>0.67866156412713408</v>
      </c>
      <c r="E34" s="763">
        <v>0.43800000000000006</v>
      </c>
      <c r="F34" s="801">
        <v>1329.865</v>
      </c>
      <c r="G34" s="801">
        <v>286.97199999999998</v>
      </c>
      <c r="H34" s="800">
        <f>'2.1'!AE$42</f>
        <v>1.237368</v>
      </c>
    </row>
    <row r="35" spans="1:10" ht="12.75" x14ac:dyDescent="0.2">
      <c r="A35" s="798">
        <v>2017</v>
      </c>
      <c r="B35" s="370">
        <v>1.1186028762682811</v>
      </c>
      <c r="C35" s="751">
        <v>0.51567592595967804</v>
      </c>
      <c r="D35" s="751">
        <v>0.60292695030860299</v>
      </c>
      <c r="E35" s="763">
        <v>0.46100000000000008</v>
      </c>
      <c r="F35" s="801">
        <v>1281.193</v>
      </c>
      <c r="G35" s="801">
        <v>285.12</v>
      </c>
      <c r="H35" s="800">
        <f>'2.1'!AF$42</f>
        <v>1.158936</v>
      </c>
    </row>
    <row r="36" spans="1:10" ht="12.75" x14ac:dyDescent="0.2">
      <c r="A36" s="798">
        <v>2018</v>
      </c>
      <c r="B36" s="370">
        <v>0.941474764553202</v>
      </c>
      <c r="C36" s="751">
        <v>0.45567378604374997</v>
      </c>
      <c r="D36" s="751">
        <v>0.48580097850945203</v>
      </c>
      <c r="E36" s="763">
        <v>0.4840000000000001</v>
      </c>
      <c r="F36" s="801">
        <v>1324.499</v>
      </c>
      <c r="G36" s="801">
        <v>295.93</v>
      </c>
      <c r="H36" s="800">
        <f>'2.1'!AG$42</f>
        <v>1.0051680000000001</v>
      </c>
    </row>
    <row r="37" spans="1:10" ht="12.75" x14ac:dyDescent="0.2">
      <c r="A37" s="798">
        <v>2019</v>
      </c>
      <c r="B37" s="753">
        <v>0.89374697830991701</v>
      </c>
      <c r="C37" s="751">
        <v>0.45312971800312801</v>
      </c>
      <c r="D37" s="751">
        <v>0.44061726030678899</v>
      </c>
      <c r="E37" s="763">
        <v>0.50700000000000012</v>
      </c>
      <c r="F37" s="801">
        <v>1321.1</v>
      </c>
      <c r="G37" s="801">
        <v>332.63099999999997</v>
      </c>
      <c r="H37" s="800">
        <f>'2.1'!AH$42</f>
        <v>0.88544640000000008</v>
      </c>
    </row>
    <row r="38" spans="1:10" ht="12.75" x14ac:dyDescent="0.2">
      <c r="A38" s="798">
        <v>2020</v>
      </c>
      <c r="B38" s="753">
        <v>0.89374697830991701</v>
      </c>
      <c r="C38" s="751">
        <v>0.47368589850425596</v>
      </c>
      <c r="D38" s="751">
        <v>0.42006107980566099</v>
      </c>
      <c r="E38" s="1031">
        <v>0.53000000000000014</v>
      </c>
      <c r="F38" s="801">
        <v>1192.3788451688899</v>
      </c>
      <c r="G38" s="801">
        <v>300.22115483110599</v>
      </c>
      <c r="H38" s="800">
        <f>'2.1'!AI$42</f>
        <v>0.88544640000000019</v>
      </c>
    </row>
    <row r="39" spans="1:10" ht="12.75" x14ac:dyDescent="0.2">
      <c r="A39" s="798">
        <v>2021</v>
      </c>
      <c r="B39" s="753">
        <v>0.84897025469659004</v>
      </c>
      <c r="C39" s="1105">
        <v>0.44995423498919301</v>
      </c>
      <c r="D39" s="1105">
        <v>0.39901601970739697</v>
      </c>
      <c r="E39" s="1031">
        <f>C39/B39</f>
        <v>0.53000000000000036</v>
      </c>
      <c r="F39" s="801">
        <v>1201.91634500244</v>
      </c>
      <c r="G39" s="801">
        <v>302.62253860760597</v>
      </c>
      <c r="H39" s="800">
        <f>'2.1'!AJ$42</f>
        <v>0.82997760000000009</v>
      </c>
    </row>
    <row r="40" spans="1:10" ht="12.75" x14ac:dyDescent="0.2">
      <c r="A40" s="812"/>
      <c r="B40" s="745"/>
      <c r="C40" s="813"/>
      <c r="D40" s="813"/>
      <c r="E40" s="1032"/>
      <c r="F40" s="815"/>
      <c r="G40" s="815"/>
      <c r="H40" s="815"/>
    </row>
    <row r="41" spans="1:10" ht="18.75" customHeight="1" x14ac:dyDescent="0.2">
      <c r="A41" s="746" t="s">
        <v>939</v>
      </c>
      <c r="B41" s="767"/>
      <c r="C41" s="767"/>
      <c r="D41" s="767"/>
      <c r="E41" s="767"/>
      <c r="F41" s="767"/>
      <c r="G41" s="767"/>
      <c r="H41" s="767"/>
    </row>
    <row r="42" spans="1:10" ht="18.75" customHeight="1" x14ac:dyDescent="0.2">
      <c r="A42" s="746" t="s">
        <v>2088</v>
      </c>
      <c r="B42" s="767"/>
      <c r="C42" s="767"/>
      <c r="D42" s="767"/>
      <c r="E42" s="767"/>
      <c r="F42" s="767"/>
      <c r="G42" s="767"/>
      <c r="H42" s="767"/>
    </row>
    <row r="43" spans="1:10" ht="9.75" customHeight="1" x14ac:dyDescent="0.2">
      <c r="A43" s="746"/>
      <c r="B43" s="767"/>
      <c r="C43" s="767"/>
      <c r="D43" s="767"/>
      <c r="E43" s="767"/>
      <c r="F43" s="767"/>
      <c r="G43" s="767"/>
      <c r="H43" s="767"/>
    </row>
    <row r="44" spans="1:10" ht="12.75" x14ac:dyDescent="0.2">
      <c r="A44" s="803"/>
      <c r="B44" s="804" t="s">
        <v>940</v>
      </c>
      <c r="C44" s="765"/>
      <c r="D44" s="767"/>
      <c r="E44" s="767"/>
      <c r="F44" s="767"/>
      <c r="G44" s="767"/>
      <c r="H44" s="767"/>
    </row>
    <row r="45" spans="1:10" ht="12.75" x14ac:dyDescent="0.2">
      <c r="A45" s="807"/>
      <c r="B45" s="804" t="s">
        <v>943</v>
      </c>
      <c r="C45" s="767"/>
      <c r="D45" s="769" t="s">
        <v>944</v>
      </c>
      <c r="E45" s="767"/>
      <c r="F45" s="767"/>
      <c r="G45" s="767"/>
      <c r="H45" s="767"/>
      <c r="I45" s="767"/>
      <c r="J45" s="767"/>
    </row>
    <row r="46" spans="1:10" ht="12.75" x14ac:dyDescent="0.2">
      <c r="A46" s="806"/>
      <c r="B46" s="804" t="s">
        <v>942</v>
      </c>
      <c r="C46" s="765"/>
      <c r="D46" s="767"/>
      <c r="E46" s="767"/>
      <c r="F46" s="767"/>
      <c r="G46" s="767"/>
      <c r="H46" s="767"/>
      <c r="I46" s="767"/>
      <c r="J46" s="767"/>
    </row>
    <row r="47" spans="1:10" ht="12.75" x14ac:dyDescent="0.2">
      <c r="A47" s="810"/>
      <c r="B47" s="804" t="s">
        <v>947</v>
      </c>
      <c r="C47" s="811"/>
      <c r="D47" s="767"/>
      <c r="E47" s="767"/>
      <c r="F47" s="767"/>
      <c r="G47" s="767"/>
      <c r="H47" s="767"/>
      <c r="I47" s="767"/>
      <c r="J47" s="767"/>
    </row>
    <row r="48" spans="1:10" ht="12.75" x14ac:dyDescent="0.2">
      <c r="A48" s="809"/>
      <c r="B48" s="804" t="s">
        <v>946</v>
      </c>
      <c r="C48" s="765"/>
      <c r="D48" s="767"/>
      <c r="E48" s="767"/>
      <c r="F48" s="767"/>
      <c r="G48" s="767"/>
      <c r="H48" s="767"/>
      <c r="I48" s="767"/>
      <c r="J48" s="767"/>
    </row>
    <row r="49" spans="1:10" ht="12.75" x14ac:dyDescent="0.2">
      <c r="A49" s="808"/>
      <c r="B49" s="804" t="s">
        <v>945</v>
      </c>
      <c r="C49" s="765"/>
      <c r="D49" s="767"/>
      <c r="E49" s="767"/>
      <c r="F49" s="767"/>
      <c r="G49" s="767"/>
      <c r="H49" s="767"/>
      <c r="I49" s="767"/>
      <c r="J49" s="767"/>
    </row>
    <row r="50" spans="1:10" ht="12.75" x14ac:dyDescent="0.2">
      <c r="A50" s="805"/>
      <c r="B50" s="804" t="s">
        <v>941</v>
      </c>
      <c r="C50" s="765"/>
      <c r="D50" s="767"/>
      <c r="E50" s="767"/>
      <c r="F50" s="767"/>
      <c r="G50" s="767"/>
      <c r="H50" s="767"/>
      <c r="I50" s="767"/>
      <c r="J50" s="767"/>
    </row>
    <row r="51" spans="1:10" ht="12.75" x14ac:dyDescent="0.2">
      <c r="A51" s="814"/>
      <c r="B51" s="804" t="s">
        <v>946</v>
      </c>
      <c r="C51" s="767"/>
      <c r="D51" s="767"/>
      <c r="E51" s="767"/>
      <c r="F51" s="767"/>
      <c r="G51" s="767"/>
      <c r="H51" s="767"/>
      <c r="I51" s="767"/>
      <c r="J51" s="767"/>
    </row>
    <row r="52" spans="1:10" ht="12.75" x14ac:dyDescent="0.2">
      <c r="A52" s="1033"/>
      <c r="B52" s="804" t="s">
        <v>1824</v>
      </c>
      <c r="C52" s="767"/>
      <c r="D52" s="767"/>
      <c r="E52" s="767"/>
      <c r="F52" s="767"/>
      <c r="G52" s="767"/>
      <c r="H52" s="767"/>
      <c r="I52" s="767"/>
      <c r="J52" s="767"/>
    </row>
  </sheetData>
  <mergeCells count="1">
    <mergeCell ref="A1:C1"/>
  </mergeCells>
  <hyperlinks>
    <hyperlink ref="A1" location="Contents!A1" display="To table of contents" xr:uid="{00000000-0004-0000-1800-000000000000}"/>
    <hyperlink ref="D45" r:id="rId1" display="Vivens" xr:uid="{5C57EBA5-0649-4044-B877-4F1861D43828}"/>
  </hyperlinks>
  <pageMargins left="0.75" right="0.75" top="1" bottom="1" header="0.5" footer="0.5"/>
  <pageSetup paperSize="9" orientation="portrait" r:id="rId2"/>
  <headerFooter alignWithMargins="0"/>
  <customProperties>
    <customPr name="EpmWorksheetKeyString_GUID" r:id="rId3"/>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tabColor theme="4" tint="0.79998168889431442"/>
    <pageSetUpPr fitToPage="1"/>
  </sheetPr>
  <dimension ref="A1:E16"/>
  <sheetViews>
    <sheetView zoomScale="85" zoomScaleNormal="85" workbookViewId="0">
      <selection activeCell="V5" sqref="V5:AD5"/>
    </sheetView>
  </sheetViews>
  <sheetFormatPr defaultRowHeight="12" x14ac:dyDescent="0.2"/>
  <cols>
    <col min="1" max="1" width="26.6640625" style="5" customWidth="1"/>
    <col min="2" max="3" width="11.83203125" style="5" customWidth="1"/>
    <col min="4" max="5" width="8.83203125" style="5" customWidth="1"/>
    <col min="6" max="16384" width="9.33203125" style="5"/>
  </cols>
  <sheetData>
    <row r="1" spans="1:5" ht="27.75" customHeight="1" x14ac:dyDescent="0.2">
      <c r="A1" s="1744" t="s">
        <v>2</v>
      </c>
      <c r="B1" s="1744"/>
      <c r="C1" s="1744"/>
    </row>
    <row r="2" spans="1:5" ht="20.25" x14ac:dyDescent="0.3">
      <c r="A2" s="356" t="s">
        <v>948</v>
      </c>
      <c r="B2" s="1102"/>
      <c r="C2" s="1102"/>
      <c r="D2" s="1102"/>
    </row>
    <row r="3" spans="1:5" ht="12.75" x14ac:dyDescent="0.2">
      <c r="A3" s="1103"/>
      <c r="B3" s="371" t="s">
        <v>11</v>
      </c>
      <c r="C3" s="371"/>
      <c r="D3" s="1102"/>
    </row>
    <row r="4" spans="1:5" x14ac:dyDescent="0.2">
      <c r="A4" s="1103"/>
      <c r="B4" s="1104" t="s">
        <v>232</v>
      </c>
      <c r="C4" s="1104" t="s">
        <v>933</v>
      </c>
      <c r="D4" s="1102"/>
    </row>
    <row r="5" spans="1:5" x14ac:dyDescent="0.2">
      <c r="A5" s="1103"/>
      <c r="B5" s="1104" t="s">
        <v>936</v>
      </c>
      <c r="C5" s="1104" t="s">
        <v>936</v>
      </c>
      <c r="D5" s="1102"/>
    </row>
    <row r="6" spans="1:5" ht="12.75" x14ac:dyDescent="0.2">
      <c r="A6" s="1103"/>
      <c r="B6" s="375" t="s">
        <v>175</v>
      </c>
      <c r="C6" s="1104"/>
      <c r="D6" s="1102"/>
    </row>
    <row r="7" spans="1:5" x14ac:dyDescent="0.2">
      <c r="A7" s="1103"/>
      <c r="B7" s="1104"/>
      <c r="C7" s="1104"/>
      <c r="D7" s="1102"/>
    </row>
    <row r="8" spans="1:5" ht="12.75" x14ac:dyDescent="0.2">
      <c r="A8" s="372" t="s">
        <v>559</v>
      </c>
      <c r="B8" s="345">
        <v>15</v>
      </c>
      <c r="C8" s="345">
        <v>6</v>
      </c>
      <c r="D8" s="1102"/>
    </row>
    <row r="9" spans="1:5" ht="12.75" x14ac:dyDescent="0.2">
      <c r="A9" s="373" t="s">
        <v>949</v>
      </c>
      <c r="B9" s="345">
        <v>5</v>
      </c>
      <c r="C9" s="345">
        <v>1.4</v>
      </c>
      <c r="D9" s="1102"/>
    </row>
    <row r="10" spans="1:5" ht="14.25" x14ac:dyDescent="0.25">
      <c r="A10" s="372" t="s">
        <v>950</v>
      </c>
      <c r="B10" s="374">
        <v>77.5</v>
      </c>
      <c r="C10" s="374">
        <v>77.5</v>
      </c>
      <c r="D10" s="188"/>
      <c r="E10" s="188"/>
    </row>
    <row r="11" spans="1:5" ht="14.25" x14ac:dyDescent="0.25">
      <c r="A11" s="373" t="s">
        <v>951</v>
      </c>
      <c r="B11" s="345">
        <v>3</v>
      </c>
      <c r="C11" s="345">
        <v>1</v>
      </c>
      <c r="D11" s="1102"/>
    </row>
    <row r="12" spans="1:5" ht="14.25" x14ac:dyDescent="0.25">
      <c r="A12" s="363" t="s">
        <v>952</v>
      </c>
      <c r="B12" s="247">
        <v>0.01</v>
      </c>
      <c r="C12" s="247">
        <v>0.01</v>
      </c>
      <c r="D12" s="1102"/>
    </row>
    <row r="13" spans="1:5" ht="12.75" x14ac:dyDescent="0.2">
      <c r="A13" s="214"/>
      <c r="B13" s="367"/>
      <c r="C13" s="367"/>
      <c r="D13" s="1102"/>
    </row>
    <row r="14" spans="1:5" ht="12.75" x14ac:dyDescent="0.2">
      <c r="A14" s="214"/>
      <c r="B14" s="367"/>
      <c r="C14" s="367"/>
      <c r="D14" s="1102"/>
    </row>
    <row r="15" spans="1:5" ht="12.75" x14ac:dyDescent="0.2">
      <c r="A15" s="115" t="s">
        <v>169</v>
      </c>
      <c r="B15" s="1102"/>
      <c r="C15" s="1102"/>
      <c r="D15" s="1102"/>
    </row>
    <row r="16" spans="1:5" ht="12.75" x14ac:dyDescent="0.2">
      <c r="A16" s="194" t="s">
        <v>953</v>
      </c>
      <c r="B16" s="1102"/>
      <c r="C16" s="1102"/>
      <c r="D16" s="1102"/>
    </row>
  </sheetData>
  <mergeCells count="1">
    <mergeCell ref="A1:C1"/>
  </mergeCells>
  <hyperlinks>
    <hyperlink ref="A1" location="Contents!A1" display="To table of contents" xr:uid="{00000000-0004-0000-1900-000000000000}"/>
  </hyperlinks>
  <pageMargins left="0.59" right="0.49" top="1" bottom="1" header="0.5" footer="0.5"/>
  <pageSetup paperSize="9" orientation="portrait" r:id="rId1"/>
  <headerFooter alignWithMargins="0"/>
  <customProperties>
    <customPr name="EpmWorksheetKeyString_GU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tabColor theme="4" tint="0.79998168889431442"/>
    <pageSetUpPr fitToPage="1"/>
  </sheetPr>
  <dimension ref="A1:C17"/>
  <sheetViews>
    <sheetView zoomScale="75" workbookViewId="0">
      <selection activeCell="V5" sqref="V5:AD5"/>
    </sheetView>
  </sheetViews>
  <sheetFormatPr defaultRowHeight="12" x14ac:dyDescent="0.2"/>
  <cols>
    <col min="1" max="1" width="33.83203125" style="5" customWidth="1"/>
    <col min="2" max="2" width="27.33203125" style="5" customWidth="1"/>
    <col min="3" max="3" width="84.5" style="5" customWidth="1"/>
    <col min="4" max="16384" width="9.33203125" style="5"/>
  </cols>
  <sheetData>
    <row r="1" spans="1:3" ht="27" customHeight="1" x14ac:dyDescent="0.2">
      <c r="A1" s="1744" t="s">
        <v>2</v>
      </c>
      <c r="B1" s="1744"/>
      <c r="C1" s="333"/>
    </row>
    <row r="2" spans="1:3" ht="20.25" x14ac:dyDescent="0.3">
      <c r="A2" s="314" t="s">
        <v>954</v>
      </c>
    </row>
    <row r="3" spans="1:3" ht="12.75" x14ac:dyDescent="0.2">
      <c r="A3" s="44" t="s">
        <v>898</v>
      </c>
      <c r="B3" s="214" t="s">
        <v>897</v>
      </c>
    </row>
    <row r="4" spans="1:3" x14ac:dyDescent="0.2">
      <c r="A4" s="44" t="s">
        <v>955</v>
      </c>
      <c r="B4" s="364">
        <v>95</v>
      </c>
    </row>
    <row r="5" spans="1:3" x14ac:dyDescent="0.2">
      <c r="A5" s="44" t="s">
        <v>956</v>
      </c>
      <c r="B5" s="365">
        <v>100</v>
      </c>
    </row>
    <row r="6" spans="1:3" x14ac:dyDescent="0.2">
      <c r="A6" s="44" t="s">
        <v>1823</v>
      </c>
      <c r="B6" s="364">
        <v>100</v>
      </c>
    </row>
    <row r="7" spans="1:3" x14ac:dyDescent="0.2">
      <c r="C7" s="313"/>
    </row>
    <row r="8" spans="1:3" x14ac:dyDescent="0.2">
      <c r="A8" s="1543" t="s">
        <v>905</v>
      </c>
    </row>
    <row r="9" spans="1:3" ht="12.75" x14ac:dyDescent="0.2">
      <c r="A9" s="1544" t="s">
        <v>2237</v>
      </c>
      <c r="B9" s="691"/>
    </row>
    <row r="10" spans="1:3" ht="12.75" x14ac:dyDescent="0.2">
      <c r="A10" s="1024" t="s">
        <v>263</v>
      </c>
      <c r="B10" s="691"/>
    </row>
    <row r="11" spans="1:3" ht="12.75" x14ac:dyDescent="0.2">
      <c r="A11" s="1544" t="s">
        <v>2238</v>
      </c>
      <c r="B11" s="691"/>
    </row>
    <row r="12" spans="1:3" ht="12.75" x14ac:dyDescent="0.2">
      <c r="A12" s="115" t="s">
        <v>957</v>
      </c>
      <c r="B12" s="691"/>
    </row>
    <row r="13" spans="1:3" ht="12.75" x14ac:dyDescent="0.2">
      <c r="A13" s="115" t="s">
        <v>958</v>
      </c>
      <c r="B13" s="691"/>
    </row>
    <row r="14" spans="1:3" ht="12.75" x14ac:dyDescent="0.2">
      <c r="A14" s="1024" t="s">
        <v>263</v>
      </c>
      <c r="B14" s="691"/>
    </row>
    <row r="15" spans="1:3" x14ac:dyDescent="0.2">
      <c r="A15" s="1028"/>
      <c r="B15" s="691"/>
    </row>
    <row r="16" spans="1:3" x14ac:dyDescent="0.2">
      <c r="A16" s="691"/>
      <c r="B16" s="691"/>
    </row>
    <row r="17" spans="1:2" x14ac:dyDescent="0.2">
      <c r="A17" s="691"/>
      <c r="B17" s="691"/>
    </row>
  </sheetData>
  <mergeCells count="1">
    <mergeCell ref="A1:B1"/>
  </mergeCells>
  <hyperlinks>
    <hyperlink ref="A1" location="Contents!A1" display="To table of contents" xr:uid="{00000000-0004-0000-1A00-000002000000}"/>
    <hyperlink ref="A10" r:id="rId1" xr:uid="{11431052-EBC3-4728-AEF2-6D1C397FD1FE}"/>
    <hyperlink ref="A14" r:id="rId2" xr:uid="{C7F73E90-A33A-4FC9-B783-704D70842930}"/>
  </hyperlinks>
  <pageMargins left="0.75" right="0.75" top="1" bottom="1" header="0.5" footer="0.5"/>
  <pageSetup paperSize="9" scale="89" orientation="landscape" r:id="rId3"/>
  <headerFooter alignWithMargins="0"/>
  <customProperties>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AJ119"/>
  <sheetViews>
    <sheetView zoomScale="70" zoomScaleNormal="70" workbookViewId="0">
      <pane xSplit="2" ySplit="3" topLeftCell="C4" activePane="bottomRight" state="frozen"/>
      <selection activeCell="B20" sqref="B20"/>
      <selection pane="topRight" activeCell="B20" sqref="B20"/>
      <selection pane="bottomLeft" activeCell="B20" sqref="B20"/>
      <selection pane="bottomRight" activeCell="B20" sqref="B20"/>
    </sheetView>
  </sheetViews>
  <sheetFormatPr defaultRowHeight="15" x14ac:dyDescent="0.25"/>
  <cols>
    <col min="1" max="1" width="9.33203125" style="3"/>
    <col min="2" max="2" width="36" style="3" customWidth="1"/>
    <col min="3" max="3" width="30.83203125" style="3" customWidth="1"/>
    <col min="4" max="4" width="13.1640625" style="3" customWidth="1"/>
    <col min="5" max="28" width="8.83203125" style="3" customWidth="1"/>
    <col min="29" max="16384" width="9.33203125" style="3"/>
  </cols>
  <sheetData>
    <row r="1" spans="1:36" ht="33" customHeight="1" x14ac:dyDescent="0.25">
      <c r="A1" s="1744" t="s">
        <v>2</v>
      </c>
      <c r="B1" s="1744"/>
      <c r="C1" s="2"/>
      <c r="D1" s="2"/>
      <c r="E1" s="2"/>
      <c r="F1" s="2"/>
      <c r="G1" s="2"/>
      <c r="V1" s="689"/>
    </row>
    <row r="2" spans="1:36" ht="20.25" x14ac:dyDescent="0.3">
      <c r="A2" s="314" t="s">
        <v>3</v>
      </c>
      <c r="E2" s="4"/>
      <c r="F2" s="5"/>
      <c r="G2" s="6"/>
      <c r="H2" s="7"/>
      <c r="I2" s="7"/>
      <c r="J2" s="7"/>
      <c r="K2" s="7"/>
      <c r="L2" s="7"/>
      <c r="M2" s="7"/>
      <c r="N2" s="7"/>
      <c r="O2" s="7"/>
      <c r="P2" s="7"/>
      <c r="Q2" s="7"/>
      <c r="R2" s="7"/>
      <c r="S2" s="7"/>
      <c r="T2" s="7"/>
      <c r="U2" s="7"/>
      <c r="V2" s="7"/>
      <c r="W2" s="7"/>
      <c r="X2" s="7"/>
      <c r="Y2" s="7"/>
      <c r="Z2" s="7"/>
      <c r="AA2" s="7"/>
      <c r="AB2" s="7"/>
    </row>
    <row r="3" spans="1:36" x14ac:dyDescent="0.25">
      <c r="A3" s="1028"/>
      <c r="B3" s="1028"/>
      <c r="C3" s="1658" t="s">
        <v>4</v>
      </c>
      <c r="D3" s="1658" t="s">
        <v>5</v>
      </c>
      <c r="E3" s="1658">
        <v>1990</v>
      </c>
      <c r="F3" s="1658">
        <v>1991</v>
      </c>
      <c r="G3" s="1658">
        <v>1992</v>
      </c>
      <c r="H3" s="1658">
        <v>1993</v>
      </c>
      <c r="I3" s="1658">
        <v>1994</v>
      </c>
      <c r="J3" s="1658">
        <v>1995</v>
      </c>
      <c r="K3" s="1658">
        <v>1996</v>
      </c>
      <c r="L3" s="1658">
        <v>1997</v>
      </c>
      <c r="M3" s="1658">
        <v>1998</v>
      </c>
      <c r="N3" s="315">
        <v>1999</v>
      </c>
      <c r="O3" s="315">
        <v>2000</v>
      </c>
      <c r="P3" s="315">
        <v>2001</v>
      </c>
      <c r="Q3" s="315">
        <v>2002</v>
      </c>
      <c r="R3" s="315">
        <v>2003</v>
      </c>
      <c r="S3" s="315">
        <v>2004</v>
      </c>
      <c r="T3" s="315">
        <v>2005</v>
      </c>
      <c r="U3" s="315">
        <v>2006</v>
      </c>
      <c r="V3" s="315">
        <v>2007</v>
      </c>
      <c r="W3" s="315">
        <v>2008</v>
      </c>
      <c r="X3" s="315">
        <v>2009</v>
      </c>
      <c r="Y3" s="315">
        <v>2010</v>
      </c>
      <c r="Z3" s="315">
        <v>2011</v>
      </c>
      <c r="AA3" s="315">
        <v>2012</v>
      </c>
      <c r="AB3" s="315">
        <v>2013</v>
      </c>
      <c r="AC3" s="315">
        <v>2014</v>
      </c>
      <c r="AD3" s="315">
        <v>2015</v>
      </c>
      <c r="AE3" s="315">
        <v>2016</v>
      </c>
      <c r="AF3" s="315">
        <v>2017</v>
      </c>
      <c r="AG3" s="315">
        <v>2018</v>
      </c>
      <c r="AH3" s="315">
        <v>2019</v>
      </c>
      <c r="AI3" s="315">
        <v>2020</v>
      </c>
      <c r="AJ3" s="315">
        <v>2021</v>
      </c>
    </row>
    <row r="4" spans="1:36" ht="13.5" customHeight="1" x14ac:dyDescent="0.25">
      <c r="A4" s="1028"/>
      <c r="B4" s="1028"/>
      <c r="C4" s="1028"/>
      <c r="D4" s="1028"/>
      <c r="E4" s="1028" t="s">
        <v>6</v>
      </c>
      <c r="F4" s="1028"/>
      <c r="G4" s="1028"/>
      <c r="H4" s="1028"/>
      <c r="I4" s="1028"/>
      <c r="J4" s="1028"/>
      <c r="K4" s="1028"/>
      <c r="L4" s="1028"/>
      <c r="M4" s="1028"/>
      <c r="N4"/>
      <c r="O4"/>
      <c r="P4"/>
      <c r="Q4"/>
      <c r="R4"/>
      <c r="S4"/>
      <c r="T4"/>
      <c r="U4"/>
      <c r="V4"/>
      <c r="W4"/>
      <c r="X4"/>
      <c r="Y4"/>
      <c r="Z4"/>
      <c r="AA4"/>
      <c r="AB4"/>
      <c r="AC4"/>
      <c r="AD4"/>
      <c r="AE4"/>
      <c r="AF4"/>
      <c r="AG4"/>
    </row>
    <row r="5" spans="1:36" ht="13.5" customHeight="1" x14ac:dyDescent="0.25">
      <c r="A5" s="1658" t="s">
        <v>1368</v>
      </c>
      <c r="B5" s="1669" t="s">
        <v>7</v>
      </c>
      <c r="C5" s="1028"/>
      <c r="D5" s="1028"/>
      <c r="E5" s="1670"/>
      <c r="F5" s="1670"/>
      <c r="G5" s="1670"/>
      <c r="H5" s="1670"/>
      <c r="I5" s="1670"/>
      <c r="J5" s="1670"/>
      <c r="K5" s="1670"/>
      <c r="L5" s="1670"/>
      <c r="M5" s="1670"/>
      <c r="N5" s="537"/>
      <c r="O5" s="537"/>
      <c r="P5" s="537"/>
      <c r="Q5" s="537"/>
      <c r="R5" s="537"/>
      <c r="S5" s="537"/>
      <c r="T5" s="537"/>
      <c r="U5" s="537"/>
      <c r="V5" s="537"/>
      <c r="W5" s="537"/>
      <c r="X5" s="537"/>
      <c r="Y5" s="537"/>
      <c r="Z5" s="537"/>
      <c r="AA5" s="537"/>
      <c r="AB5" s="537"/>
      <c r="AC5" s="537"/>
      <c r="AD5" s="537"/>
      <c r="AE5" s="537"/>
      <c r="AF5" s="537"/>
      <c r="AG5" s="537"/>
      <c r="AH5" s="537"/>
      <c r="AI5" s="537"/>
      <c r="AJ5" s="537"/>
    </row>
    <row r="6" spans="1:36" ht="13.5" customHeight="1" x14ac:dyDescent="0.25">
      <c r="A6" s="1028" t="s">
        <v>1369</v>
      </c>
      <c r="B6" s="1028" t="s">
        <v>8</v>
      </c>
      <c r="C6" s="1544" t="s">
        <v>2019</v>
      </c>
      <c r="D6" s="1028" t="s">
        <v>9</v>
      </c>
      <c r="E6" s="1670">
        <v>139.73514815011976</v>
      </c>
      <c r="F6" s="1670">
        <v>140.27803787761891</v>
      </c>
      <c r="G6" s="1670">
        <v>145.58406654829398</v>
      </c>
      <c r="H6" s="1670">
        <v>153.87982316193794</v>
      </c>
      <c r="I6" s="1670">
        <v>157.59942643533549</v>
      </c>
      <c r="J6" s="1670">
        <v>162.17578588930493</v>
      </c>
      <c r="K6" s="1670">
        <v>169.30274875959344</v>
      </c>
      <c r="L6" s="1670">
        <v>167.0294078408015</v>
      </c>
      <c r="M6" s="1670">
        <v>167.93869828502139</v>
      </c>
      <c r="N6" s="537">
        <v>167.92922296515735</v>
      </c>
      <c r="O6" s="537">
        <v>162.77826285723472</v>
      </c>
      <c r="P6" s="537">
        <v>166.58360259778169</v>
      </c>
      <c r="Q6" s="537">
        <v>168.49416686291912</v>
      </c>
      <c r="R6" s="537">
        <v>169.20893890297086</v>
      </c>
      <c r="S6" s="537">
        <v>167.37015803460847</v>
      </c>
      <c r="T6" s="537">
        <v>165.81332045403397</v>
      </c>
      <c r="U6" s="537">
        <v>169.00676914444196</v>
      </c>
      <c r="V6" s="537">
        <v>171.64233463924964</v>
      </c>
      <c r="W6" s="537">
        <v>171.2493045893174</v>
      </c>
      <c r="X6" s="537">
        <v>171.98475518765636</v>
      </c>
      <c r="Y6" s="537">
        <v>171.91987649883163</v>
      </c>
      <c r="Z6" s="537">
        <v>174.7037039849163</v>
      </c>
      <c r="AA6" s="537">
        <v>166.13773426323127</v>
      </c>
      <c r="AB6" s="537">
        <v>162.13025546508663</v>
      </c>
      <c r="AC6" s="537">
        <v>160.71904230720912</v>
      </c>
      <c r="AD6" s="537">
        <v>161.25001888165963</v>
      </c>
      <c r="AE6" s="537">
        <v>165.51007718628193</v>
      </c>
      <c r="AF6" s="537">
        <v>171.35133046867963</v>
      </c>
      <c r="AG6" s="537">
        <v>175.77532201526452</v>
      </c>
      <c r="AH6" s="537">
        <v>180.3020326562297</v>
      </c>
      <c r="AI6" s="537">
        <v>152.44045189607817</v>
      </c>
      <c r="AJ6" s="537">
        <v>157.23527860998209</v>
      </c>
    </row>
    <row r="7" spans="1:36" ht="13.5" customHeight="1" x14ac:dyDescent="0.25">
      <c r="A7" s="1028" t="s">
        <v>1370</v>
      </c>
      <c r="B7" s="1028" t="s">
        <v>10</v>
      </c>
      <c r="C7" s="1671" t="s">
        <v>2020</v>
      </c>
      <c r="D7" s="1028" t="s">
        <v>9</v>
      </c>
      <c r="E7" s="1670"/>
      <c r="F7" s="1670"/>
      <c r="G7" s="1670"/>
      <c r="H7" s="1670"/>
      <c r="I7" s="1670"/>
      <c r="J7" s="1670"/>
      <c r="K7" s="1670"/>
      <c r="L7" s="1670"/>
      <c r="M7" s="1670"/>
      <c r="N7" s="537"/>
      <c r="O7" s="537"/>
      <c r="P7" s="537"/>
      <c r="Q7" s="537"/>
      <c r="R7" s="537"/>
      <c r="S7" s="537"/>
      <c r="T7" s="537"/>
      <c r="U7" s="537">
        <v>0.78320210091326614</v>
      </c>
      <c r="V7" s="537">
        <v>3.6183264026009909</v>
      </c>
      <c r="W7" s="537">
        <v>4.4397240914731926</v>
      </c>
      <c r="X7" s="537">
        <v>5.6650914508445496</v>
      </c>
      <c r="Y7" s="537">
        <v>5.512039900996224</v>
      </c>
      <c r="Z7" s="537">
        <v>6.122490323565879</v>
      </c>
      <c r="AA7" s="537">
        <v>5.1166887307665192</v>
      </c>
      <c r="AB7" s="537">
        <v>5.1406675431363453</v>
      </c>
      <c r="AC7" s="537">
        <v>5.2778249607477266</v>
      </c>
      <c r="AD7" s="537">
        <v>5.8395651253166925</v>
      </c>
      <c r="AE7" s="537">
        <v>4.9569006531759134</v>
      </c>
      <c r="AF7" s="537">
        <v>5.3051160963996775</v>
      </c>
      <c r="AG7" s="537">
        <v>7.0266173202507041</v>
      </c>
      <c r="AH7" s="537">
        <v>8.1885052118494386</v>
      </c>
      <c r="AI7" s="537">
        <v>9.3060170704078509</v>
      </c>
      <c r="AJ7" s="537">
        <v>9.5952629407778165</v>
      </c>
    </row>
    <row r="8" spans="1:36" ht="13.5" customHeight="1" x14ac:dyDescent="0.25">
      <c r="A8" s="1028" t="s">
        <v>1371</v>
      </c>
      <c r="B8" s="1028" t="s">
        <v>11</v>
      </c>
      <c r="C8" s="1672" t="s">
        <v>12</v>
      </c>
      <c r="D8" s="1028" t="s">
        <v>9</v>
      </c>
      <c r="E8" s="1670">
        <v>176.50571199999999</v>
      </c>
      <c r="F8" s="1670">
        <v>182.441991</v>
      </c>
      <c r="G8" s="1670">
        <v>198.24806000000001</v>
      </c>
      <c r="H8" s="1670">
        <v>202.624729</v>
      </c>
      <c r="I8" s="1670">
        <v>192.58711000002435</v>
      </c>
      <c r="J8" s="1670">
        <v>192.93583999999998</v>
      </c>
      <c r="K8" s="1670">
        <v>202.65732299999999</v>
      </c>
      <c r="L8" s="1670">
        <v>206.91848829999995</v>
      </c>
      <c r="M8" s="1670">
        <v>217.23279239999997</v>
      </c>
      <c r="N8" s="537">
        <v>227.56493990000001</v>
      </c>
      <c r="O8" s="537">
        <v>235.92405560000003</v>
      </c>
      <c r="P8" s="537">
        <v>237.15322449999999</v>
      </c>
      <c r="Q8" s="537">
        <v>245.97195859999999</v>
      </c>
      <c r="R8" s="537">
        <v>255.45111399999993</v>
      </c>
      <c r="S8" s="537">
        <v>264.62589719993747</v>
      </c>
      <c r="T8" s="537">
        <v>269.27134450000005</v>
      </c>
      <c r="U8" s="537">
        <v>280.98006289999995</v>
      </c>
      <c r="V8" s="537">
        <v>285.80220239999994</v>
      </c>
      <c r="W8" s="537">
        <v>289.47273200000001</v>
      </c>
      <c r="X8" s="537">
        <v>273.08338199999997</v>
      </c>
      <c r="Y8" s="537">
        <v>274.75939679999999</v>
      </c>
      <c r="Z8" s="537">
        <v>278.11733500000003</v>
      </c>
      <c r="AA8" s="537">
        <v>266.898033</v>
      </c>
      <c r="AB8" s="537">
        <v>249.31626210100004</v>
      </c>
      <c r="AC8" s="537">
        <v>223.48701846899999</v>
      </c>
      <c r="AD8" s="537">
        <v>223.40249170000001</v>
      </c>
      <c r="AE8" s="537">
        <v>219.55543879999996</v>
      </c>
      <c r="AF8" s="537">
        <v>229.4392943</v>
      </c>
      <c r="AG8" s="537">
        <v>235.46536410000007</v>
      </c>
      <c r="AH8" s="1112">
        <v>231.07657739999996</v>
      </c>
      <c r="AI8" s="1112">
        <v>197.82612460000004</v>
      </c>
      <c r="AJ8" s="537">
        <v>195.86601430000002</v>
      </c>
    </row>
    <row r="9" spans="1:36" ht="13.5" customHeight="1" x14ac:dyDescent="0.25">
      <c r="A9" s="1028" t="s">
        <v>1372</v>
      </c>
      <c r="B9" s="1028" t="s">
        <v>13</v>
      </c>
      <c r="C9" s="1671" t="s">
        <v>2021</v>
      </c>
      <c r="D9" s="1028" t="s">
        <v>9</v>
      </c>
      <c r="E9" s="1670"/>
      <c r="F9" s="1670"/>
      <c r="G9" s="1670"/>
      <c r="H9" s="1670"/>
      <c r="I9" s="1670"/>
      <c r="J9" s="1670"/>
      <c r="K9" s="1670"/>
      <c r="L9" s="1670"/>
      <c r="M9" s="1670"/>
      <c r="N9" s="537"/>
      <c r="O9" s="537"/>
      <c r="P9" s="537"/>
      <c r="Q9" s="537"/>
      <c r="R9" s="537">
        <v>0.13397436115851266</v>
      </c>
      <c r="S9" s="537">
        <v>0.1340131149840956</v>
      </c>
      <c r="T9" s="537">
        <v>0.10098925285740827</v>
      </c>
      <c r="U9" s="537">
        <v>0.96793131988327341</v>
      </c>
      <c r="V9" s="537">
        <v>9.344072005687929</v>
      </c>
      <c r="W9" s="537">
        <v>7.5232913145699625</v>
      </c>
      <c r="X9" s="537">
        <v>9.8344015451116533</v>
      </c>
      <c r="Y9" s="537">
        <v>3.9624144451178869</v>
      </c>
      <c r="Z9" s="537">
        <v>7.2074492389248439</v>
      </c>
      <c r="AA9" s="537">
        <v>7.8439999999999976</v>
      </c>
      <c r="AB9" s="537">
        <v>7.2519999999999998</v>
      </c>
      <c r="AC9" s="537">
        <v>9.1969999999999974</v>
      </c>
      <c r="AD9" s="537">
        <v>6.3342780152129912</v>
      </c>
      <c r="AE9" s="537">
        <v>4.7904310232885301</v>
      </c>
      <c r="AF9" s="537">
        <v>7.2383534557377303</v>
      </c>
      <c r="AG9" s="537">
        <v>13.394399753633405</v>
      </c>
      <c r="AH9" s="1112">
        <v>17.0419110047815</v>
      </c>
      <c r="AI9" s="1112">
        <v>12.203203058035102</v>
      </c>
      <c r="AJ9" s="537">
        <v>14.80754523557</v>
      </c>
    </row>
    <row r="10" spans="1:36" ht="13.5" customHeight="1" x14ac:dyDescent="0.25">
      <c r="A10" s="1028" t="s">
        <v>1373</v>
      </c>
      <c r="B10" s="1028" t="s">
        <v>14</v>
      </c>
      <c r="C10" s="1544" t="s">
        <v>1819</v>
      </c>
      <c r="D10" s="1028" t="s">
        <v>9</v>
      </c>
      <c r="E10" s="1670">
        <v>38.656627721886224</v>
      </c>
      <c r="F10" s="1670">
        <v>37.80623714694913</v>
      </c>
      <c r="G10" s="1670">
        <v>37.006772081595003</v>
      </c>
      <c r="H10" s="1670">
        <v>35.796881045588513</v>
      </c>
      <c r="I10" s="1670">
        <v>33.732360105766048</v>
      </c>
      <c r="J10" s="1670">
        <v>33.586142566604799</v>
      </c>
      <c r="K10" s="1670">
        <v>33.12496282814076</v>
      </c>
      <c r="L10" s="1670">
        <v>31.553528424053482</v>
      </c>
      <c r="M10" s="1670">
        <v>30.274190421149068</v>
      </c>
      <c r="N10" s="537">
        <v>26.683809575836197</v>
      </c>
      <c r="O10" s="537">
        <v>22.989206941333009</v>
      </c>
      <c r="P10" s="537">
        <v>21.213007937233279</v>
      </c>
      <c r="Q10" s="537">
        <v>20.519266942818685</v>
      </c>
      <c r="R10" s="537">
        <v>17.79590672657471</v>
      </c>
      <c r="S10" s="537">
        <v>17.751941697044895</v>
      </c>
      <c r="T10" s="537">
        <v>16.894721391114494</v>
      </c>
      <c r="U10" s="537">
        <v>16.238009009858811</v>
      </c>
      <c r="V10" s="537">
        <v>13.400489072347392</v>
      </c>
      <c r="W10" s="537">
        <v>13.544999260347879</v>
      </c>
      <c r="X10" s="537">
        <v>13.490596503772203</v>
      </c>
      <c r="Y10" s="537">
        <v>12.67752689174767</v>
      </c>
      <c r="Z10" s="537">
        <v>11.318507221308378</v>
      </c>
      <c r="AA10" s="537">
        <v>11.221084632401709</v>
      </c>
      <c r="AB10" s="537">
        <v>10.552692921578471</v>
      </c>
      <c r="AC10" s="537">
        <v>7.9536302319877628</v>
      </c>
      <c r="AD10" s="537">
        <v>6.9203190083981525</v>
      </c>
      <c r="AE10" s="537">
        <v>6.5013538333361316</v>
      </c>
      <c r="AF10" s="537">
        <v>5.8086061977711791</v>
      </c>
      <c r="AG10" s="537">
        <v>5.2215079686600809</v>
      </c>
      <c r="AH10" s="1112">
        <v>4.8570174558497552</v>
      </c>
      <c r="AI10" s="1112">
        <v>3.9452791418118003</v>
      </c>
      <c r="AJ10" s="537">
        <v>3.9970657915558752</v>
      </c>
    </row>
    <row r="11" spans="1:36" ht="13.5" customHeight="1" x14ac:dyDescent="0.25">
      <c r="A11" s="1028" t="s">
        <v>1374</v>
      </c>
      <c r="B11" s="1028" t="s">
        <v>15</v>
      </c>
      <c r="C11" s="1672" t="s">
        <v>12</v>
      </c>
      <c r="D11" s="1028" t="s">
        <v>9</v>
      </c>
      <c r="E11" s="1670"/>
      <c r="F11" s="1670"/>
      <c r="G11" s="1670"/>
      <c r="H11" s="1670"/>
      <c r="I11" s="1670"/>
      <c r="J11" s="1670"/>
      <c r="K11" s="1670"/>
      <c r="L11" s="1670"/>
      <c r="M11" s="1670"/>
      <c r="N11" s="537"/>
      <c r="O11" s="537">
        <v>6.1875000000000003E-3</v>
      </c>
      <c r="P11" s="537">
        <v>9.7164999999999994E-3</v>
      </c>
      <c r="Q11" s="537">
        <v>1.5998999999999999E-2</v>
      </c>
      <c r="R11" s="537">
        <v>2.2406500000000003E-2</v>
      </c>
      <c r="S11" s="537">
        <v>2.7497999999999998E-2</v>
      </c>
      <c r="T11" s="537">
        <v>3.0432499999999973E-2</v>
      </c>
      <c r="U11" s="537">
        <v>5.5696000000000051E-2</v>
      </c>
      <c r="V11" s="537">
        <v>8.8102500000000111E-2</v>
      </c>
      <c r="W11" s="537">
        <v>0.13076250000000011</v>
      </c>
      <c r="X11" s="537">
        <v>0.26313680000000028</v>
      </c>
      <c r="Y11" s="537">
        <v>0.38806799159384037</v>
      </c>
      <c r="Z11" s="537">
        <v>0.72313762344600063</v>
      </c>
      <c r="AA11" s="537">
        <v>0.99245198927700051</v>
      </c>
      <c r="AB11" s="537">
        <v>1.1198844587217951</v>
      </c>
      <c r="AC11" s="537">
        <v>1.571935995821796</v>
      </c>
      <c r="AD11" s="537">
        <v>1.509908500174151</v>
      </c>
      <c r="AE11" s="537">
        <v>1.7842909999999998</v>
      </c>
      <c r="AF11" s="537">
        <v>2.4370410499999999</v>
      </c>
      <c r="AG11" s="537">
        <v>2.4974766003343203</v>
      </c>
      <c r="AH11" s="1112">
        <v>2.6707740504830406</v>
      </c>
      <c r="AI11" s="1112">
        <v>2.5276149010824991</v>
      </c>
      <c r="AJ11" s="537">
        <v>3.3144460000864799</v>
      </c>
    </row>
    <row r="12" spans="1:36" ht="13.5" customHeight="1" x14ac:dyDescent="0.25">
      <c r="A12" s="1028" t="s">
        <v>1375</v>
      </c>
      <c r="B12" s="1028" t="s">
        <v>16</v>
      </c>
      <c r="C12" s="1028" t="s">
        <v>17</v>
      </c>
      <c r="D12" s="1028" t="s">
        <v>9</v>
      </c>
      <c r="E12" s="1670"/>
      <c r="F12" s="1670"/>
      <c r="G12" s="1670"/>
      <c r="H12" s="1670"/>
      <c r="I12" s="1670"/>
      <c r="J12" s="1670"/>
      <c r="K12" s="1670"/>
      <c r="L12" s="1670"/>
      <c r="M12" s="1670"/>
      <c r="N12" s="537"/>
      <c r="O12" s="537"/>
      <c r="P12" s="537"/>
      <c r="Q12" s="537"/>
      <c r="R12" s="537"/>
      <c r="S12" s="537"/>
      <c r="T12" s="537"/>
      <c r="U12" s="537"/>
      <c r="V12" s="537"/>
      <c r="W12" s="537"/>
      <c r="X12" s="537"/>
      <c r="Y12" s="537"/>
      <c r="Z12" s="537"/>
      <c r="AA12" s="537"/>
      <c r="AB12" s="537"/>
      <c r="AC12" s="537"/>
      <c r="AD12" s="537"/>
      <c r="AE12" s="537"/>
      <c r="AF12" s="537"/>
      <c r="AG12" s="537"/>
      <c r="AH12" s="1112"/>
      <c r="AI12" s="1112"/>
      <c r="AJ12" s="537"/>
    </row>
    <row r="13" spans="1:36" ht="13.5" customHeight="1" x14ac:dyDescent="0.25">
      <c r="A13" s="1028"/>
      <c r="B13" s="1028"/>
      <c r="C13" s="1028"/>
      <c r="D13" s="1028"/>
      <c r="E13" s="1670"/>
      <c r="F13" s="1670"/>
      <c r="G13" s="1670"/>
      <c r="H13" s="1670"/>
      <c r="I13" s="1670"/>
      <c r="J13" s="1670"/>
      <c r="K13" s="1670"/>
      <c r="L13" s="1670"/>
      <c r="M13" s="1670"/>
      <c r="N13" s="537"/>
      <c r="O13" s="537"/>
      <c r="P13" s="537"/>
      <c r="Q13" s="537"/>
      <c r="R13" s="537"/>
      <c r="S13" s="537"/>
      <c r="T13" s="537"/>
      <c r="U13" s="537"/>
      <c r="V13" s="537"/>
      <c r="W13" s="537"/>
      <c r="X13" s="537"/>
      <c r="Y13" s="537"/>
      <c r="Z13" s="537"/>
      <c r="AA13" s="537"/>
      <c r="AB13" s="537"/>
      <c r="AC13" s="537"/>
      <c r="AD13" s="537"/>
      <c r="AE13" s="537"/>
      <c r="AF13" s="537"/>
      <c r="AG13" s="537"/>
      <c r="AH13" s="1112"/>
      <c r="AI13" s="1112"/>
      <c r="AJ13" s="537"/>
    </row>
    <row r="14" spans="1:36" ht="13.5" customHeight="1" x14ac:dyDescent="0.25">
      <c r="A14" s="1658" t="s">
        <v>1376</v>
      </c>
      <c r="B14" s="1669" t="s">
        <v>18</v>
      </c>
      <c r="C14" s="1028"/>
      <c r="D14" s="1028"/>
      <c r="E14" s="1670"/>
      <c r="F14" s="1670"/>
      <c r="G14" s="1670"/>
      <c r="H14" s="1670"/>
      <c r="I14" s="1670"/>
      <c r="J14" s="1670"/>
      <c r="K14" s="1670"/>
      <c r="L14" s="1670"/>
      <c r="M14" s="1670"/>
      <c r="N14" s="537"/>
      <c r="O14" s="537"/>
      <c r="P14" s="537"/>
      <c r="Q14" s="537"/>
      <c r="R14" s="537"/>
      <c r="S14" s="537"/>
      <c r="T14" s="537"/>
      <c r="U14" s="537"/>
      <c r="V14" s="537"/>
      <c r="W14" s="537"/>
      <c r="X14" s="537"/>
      <c r="Y14" s="537"/>
      <c r="Z14" s="537"/>
      <c r="AA14" s="537"/>
      <c r="AB14" s="537"/>
      <c r="AC14" s="537"/>
      <c r="AD14" s="537"/>
      <c r="AE14" s="537"/>
      <c r="AF14" s="537"/>
      <c r="AG14" s="537"/>
      <c r="AH14" s="1112"/>
      <c r="AI14" s="1112"/>
      <c r="AJ14" s="537"/>
    </row>
    <row r="15" spans="1:36" ht="13.5" customHeight="1" x14ac:dyDescent="0.25">
      <c r="A15" s="1028" t="s">
        <v>1377</v>
      </c>
      <c r="B15" s="1028" t="s">
        <v>19</v>
      </c>
      <c r="C15" s="1673" t="s">
        <v>20</v>
      </c>
      <c r="D15" s="1028" t="s">
        <v>21</v>
      </c>
      <c r="E15" s="1670">
        <v>0.18346146267357105</v>
      </c>
      <c r="F15" s="1670">
        <v>0.18219591188845569</v>
      </c>
      <c r="G15" s="1670">
        <v>0.18073849305263845</v>
      </c>
      <c r="H15" s="1670">
        <v>0.17931545479382088</v>
      </c>
      <c r="I15" s="1670">
        <v>0.1779435313462589</v>
      </c>
      <c r="J15" s="1670">
        <v>0.1766329785286691</v>
      </c>
      <c r="K15" s="1670">
        <v>0.17537740310457878</v>
      </c>
      <c r="L15" s="1670">
        <v>0.17415783959922604</v>
      </c>
      <c r="M15" s="1670">
        <v>0.17296226075414137</v>
      </c>
      <c r="N15" s="537">
        <v>0.17178699654825294</v>
      </c>
      <c r="O15" s="537">
        <v>0.17046880273140969</v>
      </c>
      <c r="P15" s="537">
        <v>0.16917681900555995</v>
      </c>
      <c r="Q15" s="537">
        <v>0.16792731526548829</v>
      </c>
      <c r="R15" s="537">
        <v>0.16667696960292558</v>
      </c>
      <c r="S15" s="537">
        <v>0.16546611222006305</v>
      </c>
      <c r="T15" s="537">
        <v>0.16429791188434578</v>
      </c>
      <c r="U15" s="537">
        <v>0.1631687530172061</v>
      </c>
      <c r="V15" s="537">
        <v>0.16206737673504987</v>
      </c>
      <c r="W15" s="537">
        <v>0.16099038629683685</v>
      </c>
      <c r="X15" s="537">
        <v>0.15993528268132012</v>
      </c>
      <c r="Y15" s="537">
        <v>0.15889793615364137</v>
      </c>
      <c r="Z15" s="537">
        <v>0.1578748105315701</v>
      </c>
      <c r="AA15" s="537">
        <v>0.15685885751004364</v>
      </c>
      <c r="AB15" s="537">
        <v>0.1558517280541174</v>
      </c>
      <c r="AC15" s="537">
        <v>0.1548489572565159</v>
      </c>
      <c r="AD15" s="537">
        <v>0.15385402625068256</v>
      </c>
      <c r="AE15" s="537">
        <v>0.15171501355610706</v>
      </c>
      <c r="AF15" s="537">
        <v>0.14852959920327236</v>
      </c>
      <c r="AG15" s="537">
        <v>0.14450359542261496</v>
      </c>
      <c r="AH15" s="1112">
        <v>0.13986143309946156</v>
      </c>
      <c r="AI15" s="1112">
        <v>0.13465342927296539</v>
      </c>
      <c r="AJ15" s="537">
        <v>0.12925562694933421</v>
      </c>
    </row>
    <row r="16" spans="1:36" ht="13.5" customHeight="1" x14ac:dyDescent="0.25">
      <c r="A16" s="1028" t="s">
        <v>1378</v>
      </c>
      <c r="B16" s="1028" t="s">
        <v>10</v>
      </c>
      <c r="C16" s="1671" t="s">
        <v>2022</v>
      </c>
      <c r="D16" s="1028" t="s">
        <v>21</v>
      </c>
      <c r="E16" s="1670"/>
      <c r="F16" s="1670"/>
      <c r="G16" s="1670"/>
      <c r="H16" s="1670"/>
      <c r="I16" s="1670"/>
      <c r="J16" s="1670"/>
      <c r="K16" s="1670"/>
      <c r="L16" s="1670"/>
      <c r="M16" s="1670"/>
      <c r="N16" s="537"/>
      <c r="O16" s="537"/>
      <c r="P16" s="537"/>
      <c r="Q16" s="537"/>
      <c r="R16" s="537"/>
      <c r="S16" s="537"/>
      <c r="T16" s="537"/>
      <c r="U16" s="537">
        <v>7.5614787983583319E-4</v>
      </c>
      <c r="V16" s="537">
        <v>3.4164803774850146E-3</v>
      </c>
      <c r="W16" s="537">
        <v>4.1737564905839093E-3</v>
      </c>
      <c r="X16" s="537">
        <v>5.2681878787323054E-3</v>
      </c>
      <c r="Y16" s="537">
        <v>5.0945346291635819E-3</v>
      </c>
      <c r="Z16" s="537">
        <v>5.532721847144045E-3</v>
      </c>
      <c r="AA16" s="537">
        <v>4.8309190690593255E-3</v>
      </c>
      <c r="AB16" s="537">
        <v>4.9415941376965179E-3</v>
      </c>
      <c r="AC16" s="537">
        <v>5.0850582483687526E-3</v>
      </c>
      <c r="AD16" s="537">
        <v>5.5717240364629318E-3</v>
      </c>
      <c r="AE16" s="537">
        <v>4.5437490126141455E-3</v>
      </c>
      <c r="AF16" s="537">
        <v>4.5985447873082078E-3</v>
      </c>
      <c r="AG16" s="537">
        <v>5.7765302591615839E-3</v>
      </c>
      <c r="AH16" s="1112">
        <v>6.3518755556974688E-3</v>
      </c>
      <c r="AI16" s="1112">
        <v>8.2201744734883581E-3</v>
      </c>
      <c r="AJ16" s="537">
        <v>7.8878082458220811E-3</v>
      </c>
    </row>
    <row r="17" spans="1:36" ht="13.5" customHeight="1" x14ac:dyDescent="0.25">
      <c r="A17" s="1028" t="s">
        <v>1379</v>
      </c>
      <c r="B17" s="1028" t="s">
        <v>22</v>
      </c>
      <c r="C17" s="1028" t="s">
        <v>23</v>
      </c>
      <c r="D17" s="1028" t="s">
        <v>21</v>
      </c>
      <c r="E17" s="1670">
        <v>14.900015999999999</v>
      </c>
      <c r="F17" s="1670">
        <v>14.400012</v>
      </c>
      <c r="G17" s="1670">
        <v>14.200019000000001</v>
      </c>
      <c r="H17" s="1670">
        <v>14.200019000000001</v>
      </c>
      <c r="I17" s="1670">
        <v>14.299994</v>
      </c>
      <c r="J17" s="1670">
        <v>15.100052</v>
      </c>
      <c r="K17" s="1670">
        <v>13.99994</v>
      </c>
      <c r="L17" s="1670">
        <v>13.899922399999999</v>
      </c>
      <c r="M17" s="1670">
        <v>13.899922399999999</v>
      </c>
      <c r="N17" s="537">
        <v>15.000006800000001</v>
      </c>
      <c r="O17" s="537">
        <v>15.199990800000002</v>
      </c>
      <c r="P17" s="537">
        <v>15.000006800000001</v>
      </c>
      <c r="Q17" s="537">
        <v>14.400054799999999</v>
      </c>
      <c r="R17" s="537">
        <v>14.5000468</v>
      </c>
      <c r="S17" s="537">
        <v>13.899922399999999</v>
      </c>
      <c r="T17" s="537">
        <v>14.6000388</v>
      </c>
      <c r="U17" s="537">
        <v>14.425914800000001</v>
      </c>
      <c r="V17" s="537">
        <v>14.5055196</v>
      </c>
      <c r="W17" s="537">
        <v>14.588352</v>
      </c>
      <c r="X17" s="537">
        <v>14.263392</v>
      </c>
      <c r="Y17" s="537">
        <v>15.137926800000001</v>
      </c>
      <c r="Z17" s="537">
        <v>15.562388</v>
      </c>
      <c r="AA17" s="537">
        <v>15.353924000000001</v>
      </c>
      <c r="AB17" s="537">
        <v>16.551139720309674</v>
      </c>
      <c r="AC17" s="537">
        <v>18.207028592144663</v>
      </c>
      <c r="AD17" s="537">
        <v>17.714279999999999</v>
      </c>
      <c r="AE17" s="537">
        <v>16.767419999999994</v>
      </c>
      <c r="AF17" s="537">
        <v>16.557924</v>
      </c>
      <c r="AG17" s="537">
        <v>18.874248000000001</v>
      </c>
      <c r="AH17" s="1112">
        <v>18.1049136</v>
      </c>
      <c r="AI17" s="1112">
        <v>18.900993600000003</v>
      </c>
      <c r="AJ17" s="537">
        <v>19.398158399999996</v>
      </c>
    </row>
    <row r="18" spans="1:36" ht="13.5" customHeight="1" x14ac:dyDescent="0.25">
      <c r="A18" s="1028" t="s">
        <v>1380</v>
      </c>
      <c r="B18" s="1028" t="s">
        <v>13</v>
      </c>
      <c r="C18" s="1671" t="s">
        <v>2023</v>
      </c>
      <c r="D18" s="1028" t="s">
        <v>21</v>
      </c>
      <c r="E18" s="1670"/>
      <c r="F18" s="1670"/>
      <c r="G18" s="1670"/>
      <c r="H18" s="1670"/>
      <c r="I18" s="1670"/>
      <c r="J18" s="1670"/>
      <c r="K18" s="1670"/>
      <c r="L18" s="1670"/>
      <c r="M18" s="1670"/>
      <c r="N18" s="537"/>
      <c r="O18" s="537"/>
      <c r="P18" s="537"/>
      <c r="Q18" s="537"/>
      <c r="R18" s="537">
        <v>0</v>
      </c>
      <c r="S18" s="537">
        <v>0</v>
      </c>
      <c r="T18" s="537">
        <v>0</v>
      </c>
      <c r="U18" s="537">
        <v>0</v>
      </c>
      <c r="V18" s="537">
        <v>0</v>
      </c>
      <c r="W18" s="537">
        <v>0</v>
      </c>
      <c r="X18" s="537">
        <v>0</v>
      </c>
      <c r="Y18" s="537">
        <v>0</v>
      </c>
      <c r="Z18" s="537">
        <v>0</v>
      </c>
      <c r="AA18" s="537">
        <v>0</v>
      </c>
      <c r="AB18" s="537">
        <v>0.40274772030967315</v>
      </c>
      <c r="AC18" s="537">
        <v>0.60944859214466329</v>
      </c>
      <c r="AD18" s="537">
        <v>0.50499333946447589</v>
      </c>
      <c r="AE18" s="537">
        <v>0.36735742274917998</v>
      </c>
      <c r="AF18" s="537">
        <v>0.52473570785916801</v>
      </c>
      <c r="AG18" s="537">
        <v>1.0768121784545199</v>
      </c>
      <c r="AH18" s="1112">
        <v>1.3405707673001097</v>
      </c>
      <c r="AI18" s="1112">
        <v>1.1721553058462499</v>
      </c>
      <c r="AJ18" s="537">
        <v>1.4794350271295902</v>
      </c>
    </row>
    <row r="19" spans="1:36" ht="13.5" customHeight="1" x14ac:dyDescent="0.25">
      <c r="A19" s="1028" t="s">
        <v>1381</v>
      </c>
      <c r="B19" s="1028" t="s">
        <v>24</v>
      </c>
      <c r="C19" s="1673" t="s">
        <v>20</v>
      </c>
      <c r="D19" s="1028" t="s">
        <v>25</v>
      </c>
      <c r="E19" s="1670">
        <v>0.26816617802698806</v>
      </c>
      <c r="F19" s="1670">
        <v>0.26647158602622467</v>
      </c>
      <c r="G19" s="1670">
        <v>0.26228786973961238</v>
      </c>
      <c r="H19" s="1670">
        <v>0.25372361166773183</v>
      </c>
      <c r="I19" s="1670">
        <v>0.26687542160939409</v>
      </c>
      <c r="J19" s="1670">
        <v>0.26345894024623945</v>
      </c>
      <c r="K19" s="1670">
        <v>0.27419172057713614</v>
      </c>
      <c r="L19" s="1670">
        <v>0.26495290865392374</v>
      </c>
      <c r="M19" s="1670">
        <v>0.26074695966992278</v>
      </c>
      <c r="N19" s="537">
        <v>0.2754122632080287</v>
      </c>
      <c r="O19" s="537">
        <v>0.26134161838938835</v>
      </c>
      <c r="P19" s="537">
        <v>0.26026416269155306</v>
      </c>
      <c r="Q19" s="537">
        <v>0.24165302123106935</v>
      </c>
      <c r="R19" s="537">
        <v>0.23544867507773945</v>
      </c>
      <c r="S19" s="537">
        <v>0.2431533119188061</v>
      </c>
      <c r="T19" s="537">
        <v>0.2630738581847073</v>
      </c>
      <c r="U19" s="537">
        <v>0.2653395563478802</v>
      </c>
      <c r="V19" s="537">
        <v>0.26589105489354431</v>
      </c>
      <c r="W19" s="537">
        <v>0.26968650228579827</v>
      </c>
      <c r="X19" s="537">
        <v>0.26893204326320119</v>
      </c>
      <c r="Y19" s="537">
        <v>0.24773248874239767</v>
      </c>
      <c r="Z19" s="537">
        <v>0.27158250511468784</v>
      </c>
      <c r="AA19" s="537">
        <v>0.25028453000989059</v>
      </c>
      <c r="AB19" s="537">
        <v>0.26360449112087103</v>
      </c>
      <c r="AC19" s="537">
        <v>0.27551806383350147</v>
      </c>
      <c r="AD19" s="537">
        <v>0.26706926602203246</v>
      </c>
      <c r="AE19" s="537">
        <v>0.29288160626893561</v>
      </c>
      <c r="AF19" s="537">
        <v>0.27380097989628416</v>
      </c>
      <c r="AG19" s="537">
        <v>0.27207483695138096</v>
      </c>
      <c r="AH19" s="1112">
        <v>0.25197054635939409</v>
      </c>
      <c r="AI19" s="1112">
        <v>0.25643026976257832</v>
      </c>
      <c r="AJ19" s="537">
        <v>0.24063904518950327</v>
      </c>
    </row>
    <row r="20" spans="1:36" ht="13.5" customHeight="1" x14ac:dyDescent="0.25">
      <c r="A20" s="1028" t="s">
        <v>1382</v>
      </c>
      <c r="B20" s="1028" t="s">
        <v>10</v>
      </c>
      <c r="C20" s="1671" t="s">
        <v>2024</v>
      </c>
      <c r="D20" s="1028" t="s">
        <v>25</v>
      </c>
      <c r="E20" s="1670"/>
      <c r="F20" s="1670"/>
      <c r="G20" s="1670"/>
      <c r="H20" s="1670"/>
      <c r="I20" s="1670"/>
      <c r="J20" s="1670"/>
      <c r="K20" s="1670"/>
      <c r="L20" s="1670"/>
      <c r="M20" s="1670"/>
      <c r="N20" s="537"/>
      <c r="O20" s="537"/>
      <c r="P20" s="537"/>
      <c r="Q20" s="537"/>
      <c r="R20" s="537"/>
      <c r="S20" s="537"/>
      <c r="T20" s="537"/>
      <c r="U20" s="537">
        <v>1.2296223342950583E-3</v>
      </c>
      <c r="V20" s="537">
        <v>5.6051476237421322E-3</v>
      </c>
      <c r="W20" s="537">
        <v>6.9917578013807893E-3</v>
      </c>
      <c r="X20" s="537">
        <v>8.8584864250681062E-3</v>
      </c>
      <c r="Y20" s="537">
        <v>7.9427195419749762E-3</v>
      </c>
      <c r="Z20" s="537">
        <v>9.5176073642835955E-3</v>
      </c>
      <c r="AA20" s="537">
        <v>7.7082310040280004E-3</v>
      </c>
      <c r="AB20" s="537">
        <v>8.358113344377258E-3</v>
      </c>
      <c r="AC20" s="537">
        <v>9.0476902647155296E-3</v>
      </c>
      <c r="AD20" s="537">
        <v>9.6717407087607513E-3</v>
      </c>
      <c r="AE20" s="537">
        <v>8.7715808614100884E-3</v>
      </c>
      <c r="AF20" s="537">
        <v>8.4770044194275116E-3</v>
      </c>
      <c r="AG20" s="537">
        <v>1.0876189784826226E-2</v>
      </c>
      <c r="AH20" s="1112">
        <v>1.1443365899431304E-2</v>
      </c>
      <c r="AI20" s="1112">
        <v>1.5654273115161481E-2</v>
      </c>
      <c r="AJ20" s="537">
        <v>1.4684967221245555E-2</v>
      </c>
    </row>
    <row r="21" spans="1:36" ht="13.5" customHeight="1" x14ac:dyDescent="0.25">
      <c r="A21" s="1028" t="s">
        <v>1383</v>
      </c>
      <c r="B21" s="1028" t="s">
        <v>26</v>
      </c>
      <c r="C21" s="1028" t="s">
        <v>23</v>
      </c>
      <c r="D21" s="1028" t="s">
        <v>25</v>
      </c>
      <c r="E21" s="1670">
        <v>29.568176000000001</v>
      </c>
      <c r="F21" s="1670">
        <v>29.764686000000001</v>
      </c>
      <c r="G21" s="1670">
        <v>29.451345</v>
      </c>
      <c r="H21" s="1670">
        <v>28.738448000000002</v>
      </c>
      <c r="I21" s="1670">
        <v>30.228269000000001</v>
      </c>
      <c r="J21" s="1670">
        <v>29.949672</v>
      </c>
      <c r="K21" s="1670">
        <v>31.388108980400002</v>
      </c>
      <c r="L21" s="1670">
        <v>30.51807839288</v>
      </c>
      <c r="M21" s="1670">
        <v>30.131727199999997</v>
      </c>
      <c r="N21" s="537">
        <v>31.960029200000001</v>
      </c>
      <c r="O21" s="537">
        <v>30.411877199999999</v>
      </c>
      <c r="P21" s="537">
        <v>30.525316400000001</v>
      </c>
      <c r="Q21" s="537">
        <v>28.1832624</v>
      </c>
      <c r="R21" s="537">
        <v>27.055593999999999</v>
      </c>
      <c r="S21" s="537">
        <v>27.067661999999999</v>
      </c>
      <c r="T21" s="537">
        <v>28.109475200000002</v>
      </c>
      <c r="U21" s="537">
        <v>27.4965932</v>
      </c>
      <c r="V21" s="537">
        <v>27.209925600000002</v>
      </c>
      <c r="W21" s="537">
        <v>27.409748</v>
      </c>
      <c r="X21" s="537">
        <v>26.748150000000003</v>
      </c>
      <c r="Y21" s="537">
        <v>23.613972799999999</v>
      </c>
      <c r="Z21" s="537">
        <v>24.962531999999999</v>
      </c>
      <c r="AA21" s="537">
        <v>22.193504000000001</v>
      </c>
      <c r="AB21" s="537">
        <v>22.912440128157744</v>
      </c>
      <c r="AC21" s="537">
        <v>23.261027332356537</v>
      </c>
      <c r="AD21" s="537">
        <v>21.527519999999996</v>
      </c>
      <c r="AE21" s="537">
        <v>23.419692000000001</v>
      </c>
      <c r="AF21" s="537">
        <v>21.869112000000001</v>
      </c>
      <c r="AG21" s="537">
        <v>22.065816360252533</v>
      </c>
      <c r="AH21" s="1112">
        <v>20.940499199999998</v>
      </c>
      <c r="AI21" s="1112">
        <v>21.856248000000001</v>
      </c>
      <c r="AJ21" s="537">
        <v>20.7581712</v>
      </c>
    </row>
    <row r="22" spans="1:36" ht="13.5" customHeight="1" x14ac:dyDescent="0.25">
      <c r="A22" s="1028" t="s">
        <v>1384</v>
      </c>
      <c r="B22" s="1028" t="s">
        <v>13</v>
      </c>
      <c r="C22" s="1671" t="s">
        <v>2025</v>
      </c>
      <c r="D22" s="1028" t="s">
        <v>25</v>
      </c>
      <c r="E22" s="1670"/>
      <c r="F22" s="1670"/>
      <c r="G22" s="1670"/>
      <c r="H22" s="1670"/>
      <c r="I22" s="1670"/>
      <c r="J22" s="1670"/>
      <c r="K22" s="1670"/>
      <c r="L22" s="1670"/>
      <c r="M22" s="1670"/>
      <c r="N22" s="537"/>
      <c r="O22" s="537"/>
      <c r="P22" s="537"/>
      <c r="Q22" s="537"/>
      <c r="R22" s="537">
        <v>0</v>
      </c>
      <c r="S22" s="537">
        <v>0</v>
      </c>
      <c r="T22" s="537">
        <v>0</v>
      </c>
      <c r="U22" s="537">
        <v>0</v>
      </c>
      <c r="V22" s="537">
        <v>0</v>
      </c>
      <c r="W22" s="537">
        <v>0</v>
      </c>
      <c r="X22" s="537">
        <v>0</v>
      </c>
      <c r="Y22" s="537">
        <v>0</v>
      </c>
      <c r="Z22" s="537">
        <v>0</v>
      </c>
      <c r="AA22" s="537">
        <v>0</v>
      </c>
      <c r="AB22" s="537">
        <v>0.42705212815774818</v>
      </c>
      <c r="AC22" s="537">
        <v>0.59781533235653694</v>
      </c>
      <c r="AD22" s="537">
        <v>0.61370003269612405</v>
      </c>
      <c r="AE22" s="537">
        <v>0.51310205712623591</v>
      </c>
      <c r="AF22" s="537">
        <v>0.69305209793035805</v>
      </c>
      <c r="AG22" s="537">
        <v>1.2588972987157299</v>
      </c>
      <c r="AH22" s="1112">
        <v>1.5505305189742102</v>
      </c>
      <c r="AI22" s="1112">
        <v>1.3554270003610502</v>
      </c>
      <c r="AJ22" s="537">
        <v>1.58315882050085</v>
      </c>
    </row>
    <row r="23" spans="1:36" ht="13.5" customHeight="1" x14ac:dyDescent="0.25">
      <c r="A23" s="1028" t="s">
        <v>1385</v>
      </c>
      <c r="B23" s="1028" t="s">
        <v>1810</v>
      </c>
      <c r="C23" s="1028" t="s">
        <v>23</v>
      </c>
      <c r="D23" s="1028" t="s">
        <v>25</v>
      </c>
      <c r="E23" s="1670">
        <v>0.49317924542166458</v>
      </c>
      <c r="F23" s="1670">
        <v>0.48742384236593195</v>
      </c>
      <c r="G23" s="1670">
        <v>0.4776741214205949</v>
      </c>
      <c r="H23" s="1670">
        <v>0.46027459943724686</v>
      </c>
      <c r="I23" s="1670">
        <v>0.48247581271137313</v>
      </c>
      <c r="J23" s="1670">
        <v>0.47482841468666198</v>
      </c>
      <c r="K23" s="1670">
        <v>0.49273269761097527</v>
      </c>
      <c r="L23" s="1670">
        <v>0.474789958081339</v>
      </c>
      <c r="M23" s="1670">
        <v>0.4655290118611497</v>
      </c>
      <c r="N23" s="537">
        <v>0.49194733152181469</v>
      </c>
      <c r="O23" s="537">
        <v>0.46454611587185013</v>
      </c>
      <c r="P23" s="537">
        <v>0.45802199446168301</v>
      </c>
      <c r="Q23" s="537">
        <v>0.41743027818364287</v>
      </c>
      <c r="R23" s="537">
        <v>0.3895052692184533</v>
      </c>
      <c r="S23" s="537">
        <v>0.37905536263408812</v>
      </c>
      <c r="T23" s="537">
        <v>0.38989691534324494</v>
      </c>
      <c r="U23" s="537">
        <v>0.37649782943036036</v>
      </c>
      <c r="V23" s="537">
        <v>0.3721956382478302</v>
      </c>
      <c r="W23" s="537">
        <v>0.38084192870023031</v>
      </c>
      <c r="X23" s="537">
        <v>0.37826034444126194</v>
      </c>
      <c r="Y23" s="537">
        <v>0.3256026624819367</v>
      </c>
      <c r="Z23" s="537">
        <v>0.33438323755380472</v>
      </c>
      <c r="AA23" s="537">
        <v>0.28872541481925168</v>
      </c>
      <c r="AB23" s="537">
        <v>0.2761355087331927</v>
      </c>
      <c r="AC23" s="537">
        <v>0.25965004281879778</v>
      </c>
      <c r="AD23" s="537">
        <v>0.22916470036716702</v>
      </c>
      <c r="AE23" s="537">
        <v>0.23504900504841258</v>
      </c>
      <c r="AF23" s="537">
        <v>0.20908859830654192</v>
      </c>
      <c r="AG23" s="537">
        <v>0.20008365917859278</v>
      </c>
      <c r="AH23" s="1112">
        <v>0.18233422170124458</v>
      </c>
      <c r="AI23" s="1112">
        <v>0.18445725240303787</v>
      </c>
      <c r="AJ23" s="537">
        <v>0.16960438507802686</v>
      </c>
    </row>
    <row r="24" spans="1:36" ht="13.5" customHeight="1" x14ac:dyDescent="0.25">
      <c r="A24" s="1028" t="s">
        <v>1386</v>
      </c>
      <c r="B24" s="1028" t="s">
        <v>27</v>
      </c>
      <c r="C24" s="1673" t="s">
        <v>20</v>
      </c>
      <c r="D24" s="1028" t="s">
        <v>25</v>
      </c>
      <c r="E24" s="1670">
        <v>2.2016665087480733</v>
      </c>
      <c r="F24" s="1670">
        <v>2.4030437971435834</v>
      </c>
      <c r="G24" s="1670">
        <v>2.5966372011229764</v>
      </c>
      <c r="H24" s="1670">
        <v>2.6463911678716272</v>
      </c>
      <c r="I24" s="1670">
        <v>2.7062997525081123</v>
      </c>
      <c r="J24" s="1670">
        <v>2.8739815183238218</v>
      </c>
      <c r="K24" s="1670">
        <v>3.1027355105581154</v>
      </c>
      <c r="L24" s="1670">
        <v>3.3379695852435196</v>
      </c>
      <c r="M24" s="1670">
        <v>3.6265578365689293</v>
      </c>
      <c r="N24" s="537">
        <v>3.9255626591262942</v>
      </c>
      <c r="O24" s="537">
        <v>4.1491574375019757</v>
      </c>
      <c r="P24" s="537">
        <v>4.4263643776853518</v>
      </c>
      <c r="Q24" s="537">
        <v>4.5280986121295621</v>
      </c>
      <c r="R24" s="537">
        <v>4.5950060606027527</v>
      </c>
      <c r="S24" s="537">
        <v>4.523870333015708</v>
      </c>
      <c r="T24" s="537">
        <v>4.4933884895653255</v>
      </c>
      <c r="U24" s="537">
        <v>4.4635719131996368</v>
      </c>
      <c r="V24" s="537">
        <v>4.4849548116483771</v>
      </c>
      <c r="W24" s="537">
        <v>4.5450156202698526</v>
      </c>
      <c r="X24" s="537">
        <v>4.6387949854381691</v>
      </c>
      <c r="Y24" s="537">
        <v>4.4719215482479617</v>
      </c>
      <c r="Z24" s="537">
        <v>4.2731814062313145</v>
      </c>
      <c r="AA24" s="537">
        <v>4.0972405773052829</v>
      </c>
      <c r="AB24" s="537">
        <v>3.9163330788655393</v>
      </c>
      <c r="AC24" s="537">
        <v>3.7008885986490063</v>
      </c>
      <c r="AD24" s="537">
        <v>3.5510778025764309</v>
      </c>
      <c r="AE24" s="537">
        <v>3.3813863916203033</v>
      </c>
      <c r="AF24" s="537">
        <v>3.2378272044925969</v>
      </c>
      <c r="AG24" s="537">
        <v>3.1212947693905742</v>
      </c>
      <c r="AH24" s="1112">
        <v>3.0303977775902506</v>
      </c>
      <c r="AI24" s="1112">
        <v>2.962926710160688</v>
      </c>
      <c r="AJ24" s="537">
        <v>2.8363413310842507</v>
      </c>
    </row>
    <row r="25" spans="1:36" ht="13.5" customHeight="1" x14ac:dyDescent="0.25">
      <c r="A25" s="1028" t="s">
        <v>1387</v>
      </c>
      <c r="B25" s="1028" t="s">
        <v>13</v>
      </c>
      <c r="C25" s="1671" t="s">
        <v>2026</v>
      </c>
      <c r="D25" s="1028" t="s">
        <v>25</v>
      </c>
      <c r="E25" s="1670"/>
      <c r="F25" s="1670"/>
      <c r="G25" s="1670"/>
      <c r="H25" s="1670"/>
      <c r="I25" s="1670"/>
      <c r="J25" s="1670"/>
      <c r="K25" s="1670"/>
      <c r="L25" s="1670"/>
      <c r="M25" s="1670"/>
      <c r="N25" s="537"/>
      <c r="O25" s="537"/>
      <c r="P25" s="537"/>
      <c r="Q25" s="537"/>
      <c r="R25" s="537">
        <v>0</v>
      </c>
      <c r="S25" s="537">
        <v>0</v>
      </c>
      <c r="T25" s="537">
        <v>0</v>
      </c>
      <c r="U25" s="537">
        <v>0</v>
      </c>
      <c r="V25" s="537">
        <v>0</v>
      </c>
      <c r="W25" s="537">
        <v>0</v>
      </c>
      <c r="X25" s="537">
        <v>0</v>
      </c>
      <c r="Y25" s="537">
        <v>0</v>
      </c>
      <c r="Z25" s="537">
        <v>0</v>
      </c>
      <c r="AA25" s="537">
        <v>0</v>
      </c>
      <c r="AB25" s="537">
        <v>0</v>
      </c>
      <c r="AC25" s="537">
        <v>0</v>
      </c>
      <c r="AD25" s="537">
        <v>0.10123305255540983</v>
      </c>
      <c r="AE25" s="537">
        <v>7.4082798077747453E-2</v>
      </c>
      <c r="AF25" s="537">
        <v>0.10260969612344484</v>
      </c>
      <c r="AG25" s="537">
        <v>0.17807587489758117</v>
      </c>
      <c r="AH25" s="1112">
        <v>0.22438453801451422</v>
      </c>
      <c r="AI25" s="1112">
        <v>0.18374749696483753</v>
      </c>
      <c r="AJ25" s="537">
        <v>0.21631861270404937</v>
      </c>
    </row>
    <row r="26" spans="1:36" ht="13.5" customHeight="1" x14ac:dyDescent="0.25">
      <c r="A26" s="1028" t="s">
        <v>1388</v>
      </c>
      <c r="B26" s="1028" t="s">
        <v>28</v>
      </c>
      <c r="C26" s="1673" t="s">
        <v>20</v>
      </c>
      <c r="D26" s="1028" t="s">
        <v>25</v>
      </c>
      <c r="E26" s="1670">
        <v>0.72597533673454062</v>
      </c>
      <c r="F26" s="1670">
        <v>0.72104118693185204</v>
      </c>
      <c r="G26" s="1670">
        <v>0.71579538674414822</v>
      </c>
      <c r="H26" s="1670">
        <v>0.71030030777352915</v>
      </c>
      <c r="I26" s="1670">
        <v>0.70468716559596867</v>
      </c>
      <c r="J26" s="1670">
        <v>0.69896233761530224</v>
      </c>
      <c r="K26" s="1670">
        <v>0.69312936612167952</v>
      </c>
      <c r="L26" s="1670">
        <v>0.68721027103672117</v>
      </c>
      <c r="M26" s="1670">
        <v>0.68058782499771742</v>
      </c>
      <c r="N26" s="537">
        <v>0.67671209904003393</v>
      </c>
      <c r="O26" s="537">
        <v>0.669031329141616</v>
      </c>
      <c r="P26" s="537">
        <v>0.65836328096236574</v>
      </c>
      <c r="Q26" s="537">
        <v>0.6423246285701919</v>
      </c>
      <c r="R26" s="537">
        <v>0.61016557524350101</v>
      </c>
      <c r="S26" s="537">
        <v>0.57558326006344318</v>
      </c>
      <c r="T26" s="537">
        <v>0.55363586048282287</v>
      </c>
      <c r="U26" s="537">
        <v>0.53813002888980932</v>
      </c>
      <c r="V26" s="537">
        <v>0.53815387107235391</v>
      </c>
      <c r="W26" s="537">
        <v>0.55106627283322185</v>
      </c>
      <c r="X26" s="537">
        <v>0.55702976306881302</v>
      </c>
      <c r="Y26" s="537">
        <v>0.5238118979138966</v>
      </c>
      <c r="Z26" s="537">
        <v>0.49037172789439321</v>
      </c>
      <c r="AA26" s="537">
        <v>0.46314135090113917</v>
      </c>
      <c r="AB26" s="537">
        <v>0.42209929488312653</v>
      </c>
      <c r="AC26" s="537">
        <v>0.37936885324216463</v>
      </c>
      <c r="AD26" s="537">
        <v>0.34498727825088382</v>
      </c>
      <c r="AE26" s="537">
        <v>0.32098726882540679</v>
      </c>
      <c r="AF26" s="537">
        <v>0.30250429313228272</v>
      </c>
      <c r="AG26" s="537">
        <v>0.28763333910159977</v>
      </c>
      <c r="AH26" s="1112">
        <v>0.2784561889511471</v>
      </c>
      <c r="AI26" s="1112">
        <v>0.27132804384313208</v>
      </c>
      <c r="AJ26" s="537">
        <v>0.25992912262576073</v>
      </c>
    </row>
    <row r="27" spans="1:36" ht="13.5" customHeight="1" x14ac:dyDescent="0.25">
      <c r="A27" s="1028" t="s">
        <v>1389</v>
      </c>
      <c r="B27" s="1028" t="s">
        <v>29</v>
      </c>
      <c r="C27" s="1673" t="s">
        <v>20</v>
      </c>
      <c r="D27" s="1028" t="s">
        <v>30</v>
      </c>
      <c r="E27" s="1674">
        <v>1.507181658860697</v>
      </c>
      <c r="F27" s="1674">
        <v>1.5028642527834211</v>
      </c>
      <c r="G27" s="1674">
        <v>1.496419371473078</v>
      </c>
      <c r="H27" s="1674">
        <v>1.4889187894947322</v>
      </c>
      <c r="I27" s="1674">
        <v>1.4805926139473427</v>
      </c>
      <c r="J27" s="1674">
        <v>1.4717686431030779</v>
      </c>
      <c r="K27" s="1674">
        <v>1.4625564836899843</v>
      </c>
      <c r="L27" s="1674">
        <v>1.4530860954257319</v>
      </c>
      <c r="M27" s="1674">
        <v>1.4433804582972105</v>
      </c>
      <c r="N27" s="1113">
        <v>1.4335787774334776</v>
      </c>
      <c r="O27" s="1113">
        <v>1.4237841692749524</v>
      </c>
      <c r="P27" s="1113">
        <v>1.4140232259654171</v>
      </c>
      <c r="Q27" s="1113">
        <v>1.4043230857176721</v>
      </c>
      <c r="R27" s="1113">
        <v>1.3946928757193469</v>
      </c>
      <c r="S27" s="1113">
        <v>1.38513013015961</v>
      </c>
      <c r="T27" s="1113">
        <v>1.3764772402944423</v>
      </c>
      <c r="U27" s="1113">
        <v>1.3667458066694085</v>
      </c>
      <c r="V27" s="1113">
        <v>1.3543488260507808</v>
      </c>
      <c r="W27" s="1113">
        <v>1.3421286938496939</v>
      </c>
      <c r="X27" s="1113">
        <v>1.3300064155695321</v>
      </c>
      <c r="Y27" s="1113">
        <v>1.3180835428769369</v>
      </c>
      <c r="Z27" s="1113">
        <v>1.3064564958655915</v>
      </c>
      <c r="AA27" s="1113">
        <v>1.2951912437155102</v>
      </c>
      <c r="AB27" s="1113">
        <v>1.2843714367724455</v>
      </c>
      <c r="AC27" s="1113">
        <v>1.2739560950237867</v>
      </c>
      <c r="AD27" s="1113">
        <v>1.2639351499852338</v>
      </c>
      <c r="AE27" s="1113">
        <v>1.24787476795608</v>
      </c>
      <c r="AF27" s="1113">
        <v>1.2260484896420989</v>
      </c>
      <c r="AG27" s="1113">
        <v>1.1987392444296587</v>
      </c>
      <c r="AH27" s="1112">
        <v>1.1663281276768414</v>
      </c>
      <c r="AI27" s="1112">
        <v>1.1287426998436894</v>
      </c>
      <c r="AJ27" s="537">
        <v>1.0871894412159593</v>
      </c>
    </row>
    <row r="28" spans="1:36" ht="13.5" customHeight="1" x14ac:dyDescent="0.25">
      <c r="A28" s="1028" t="s">
        <v>1390</v>
      </c>
      <c r="B28" s="1028" t="s">
        <v>10</v>
      </c>
      <c r="C28" s="1671" t="s">
        <v>2027</v>
      </c>
      <c r="D28" s="1028" t="s">
        <v>30</v>
      </c>
      <c r="E28" s="1674"/>
      <c r="F28" s="1674"/>
      <c r="G28" s="1674"/>
      <c r="H28" s="1674"/>
      <c r="I28" s="1674"/>
      <c r="J28" s="1674"/>
      <c r="K28" s="1674"/>
      <c r="L28" s="1674"/>
      <c r="M28" s="1674"/>
      <c r="N28" s="1113"/>
      <c r="O28" s="1113"/>
      <c r="P28" s="1113"/>
      <c r="Q28" s="1113"/>
      <c r="R28" s="1113"/>
      <c r="S28" s="1113"/>
      <c r="T28" s="1113"/>
      <c r="U28" s="1113">
        <v>6.3337000796874991E-3</v>
      </c>
      <c r="V28" s="1113">
        <v>2.855050955774284E-2</v>
      </c>
      <c r="W28" s="1113">
        <v>3.4795359375220804E-2</v>
      </c>
      <c r="X28" s="1113">
        <v>4.3809743289108187E-2</v>
      </c>
      <c r="Y28" s="1113">
        <v>4.225997150034895E-2</v>
      </c>
      <c r="Z28" s="1113">
        <v>4.578476054971041E-2</v>
      </c>
      <c r="AA28" s="1113">
        <v>3.9889134580387287E-2</v>
      </c>
      <c r="AB28" s="1113">
        <v>4.0723593134467571E-2</v>
      </c>
      <c r="AC28" s="1113">
        <v>4.1835224878711698E-2</v>
      </c>
      <c r="AD28" s="1113">
        <v>4.5772593849631983E-2</v>
      </c>
      <c r="AE28" s="1113">
        <v>3.7372898119075473E-2</v>
      </c>
      <c r="AF28" s="1113">
        <v>3.7959025818919467E-2</v>
      </c>
      <c r="AG28" s="1113">
        <v>4.7919593267149389E-2</v>
      </c>
      <c r="AH28" s="1112">
        <v>5.296936374764951E-2</v>
      </c>
      <c r="AI28" s="1112">
        <v>6.8906243075194218E-2</v>
      </c>
      <c r="AJ28" s="537">
        <v>6.6345597801752934E-2</v>
      </c>
    </row>
    <row r="29" spans="1:36" ht="13.5" customHeight="1" x14ac:dyDescent="0.25">
      <c r="A29" s="1028" t="s">
        <v>1391</v>
      </c>
      <c r="B29" s="1028" t="s">
        <v>31</v>
      </c>
      <c r="C29" s="1673" t="s">
        <v>20</v>
      </c>
      <c r="D29" s="1028" t="s">
        <v>32</v>
      </c>
      <c r="E29" s="1674">
        <v>0.54023804641902951</v>
      </c>
      <c r="F29" s="1674">
        <v>0.53813352548294868</v>
      </c>
      <c r="G29" s="1674">
        <v>0.53533330944069535</v>
      </c>
      <c r="H29" s="1674">
        <v>0.53223741900580157</v>
      </c>
      <c r="I29" s="1674">
        <v>0.52889460156152501</v>
      </c>
      <c r="J29" s="1674">
        <v>0.52539049481709477</v>
      </c>
      <c r="K29" s="1674">
        <v>0.52180440933485228</v>
      </c>
      <c r="L29" s="1674">
        <v>0.51818399622181066</v>
      </c>
      <c r="M29" s="1674">
        <v>0.51454281215730768</v>
      </c>
      <c r="N29" s="1113">
        <v>0.51089984645296671</v>
      </c>
      <c r="O29" s="1113">
        <v>0.50725989636947111</v>
      </c>
      <c r="P29" s="1113">
        <v>0.50362777765580613</v>
      </c>
      <c r="Q29" s="1113">
        <v>0.5000299931666351</v>
      </c>
      <c r="R29" s="1113">
        <v>0.49648532782911053</v>
      </c>
      <c r="S29" s="1113">
        <v>0.4929912574930525</v>
      </c>
      <c r="T29" s="1113">
        <v>0.48953818200257349</v>
      </c>
      <c r="U29" s="1113">
        <v>0.48568982868513028</v>
      </c>
      <c r="V29" s="1113">
        <v>0.48189942399732671</v>
      </c>
      <c r="W29" s="1113">
        <v>0.47815239933084869</v>
      </c>
      <c r="X29" s="1113">
        <v>0.47443462533162467</v>
      </c>
      <c r="Y29" s="1113">
        <v>0.47077402695965198</v>
      </c>
      <c r="Z29" s="1113">
        <v>0.46717860821349338</v>
      </c>
      <c r="AA29" s="1113">
        <v>0.46364939952187079</v>
      </c>
      <c r="AB29" s="1113">
        <v>0.46019841659703364</v>
      </c>
      <c r="AC29" s="1113">
        <v>0.45682581926376475</v>
      </c>
      <c r="AD29" s="1113">
        <v>0.45352078567436199</v>
      </c>
      <c r="AE29" s="1113">
        <v>0.44871161380068753</v>
      </c>
      <c r="AF29" s="1113">
        <v>0.44247528628291144</v>
      </c>
      <c r="AG29" s="1113">
        <v>0.43487190001732257</v>
      </c>
      <c r="AH29" s="1112">
        <v>0.4259553216045201</v>
      </c>
      <c r="AI29" s="1112">
        <v>0.41565242855671791</v>
      </c>
      <c r="AJ29" s="537">
        <v>0.4043063924460315</v>
      </c>
    </row>
    <row r="30" spans="1:36" ht="13.5" customHeight="1" x14ac:dyDescent="0.25">
      <c r="A30" s="1028" t="s">
        <v>1392</v>
      </c>
      <c r="B30" s="1028" t="s">
        <v>10</v>
      </c>
      <c r="C30" s="1671" t="s">
        <v>2028</v>
      </c>
      <c r="D30" s="1028" t="s">
        <v>32</v>
      </c>
      <c r="E30" s="1674"/>
      <c r="F30" s="1674"/>
      <c r="G30" s="1674"/>
      <c r="H30" s="1674"/>
      <c r="I30" s="1674"/>
      <c r="J30" s="1674"/>
      <c r="K30" s="1674"/>
      <c r="L30" s="1674"/>
      <c r="M30" s="1674"/>
      <c r="N30" s="1113"/>
      <c r="O30" s="1113"/>
      <c r="P30" s="1113"/>
      <c r="Q30" s="1113"/>
      <c r="R30" s="1113"/>
      <c r="S30" s="1113"/>
      <c r="T30" s="1113"/>
      <c r="U30" s="1113">
        <v>2.2507577426871886E-3</v>
      </c>
      <c r="V30" s="1113">
        <v>1.0158737428691497E-2</v>
      </c>
      <c r="W30" s="1113">
        <v>1.2396340713884065E-2</v>
      </c>
      <c r="X30" s="1113">
        <v>1.5627638257927002E-2</v>
      </c>
      <c r="Y30" s="1113">
        <v>1.509380575300681E-2</v>
      </c>
      <c r="Z30" s="1113">
        <v>1.6372271697290611E-2</v>
      </c>
      <c r="AA30" s="1113">
        <v>1.4279415017189469E-2</v>
      </c>
      <c r="AB30" s="1113">
        <v>1.4591521223579035E-2</v>
      </c>
      <c r="AC30" s="1113">
        <v>1.5001624431134267E-2</v>
      </c>
      <c r="AD30" s="1113">
        <v>1.6423961882285721E-2</v>
      </c>
      <c r="AE30" s="1113">
        <v>1.3438570806978011E-2</v>
      </c>
      <c r="AF30" s="1113">
        <v>1.3699238617511602E-2</v>
      </c>
      <c r="AG30" s="1113">
        <v>1.7384001290503645E-2</v>
      </c>
      <c r="AH30" s="1112">
        <v>1.934496976872048E-2</v>
      </c>
      <c r="AI30" s="1112">
        <v>2.5374292370520118E-2</v>
      </c>
      <c r="AJ30" s="537">
        <v>2.467274633563497E-2</v>
      </c>
    </row>
    <row r="31" spans="1:36" ht="13.5" customHeight="1" x14ac:dyDescent="0.25">
      <c r="A31" s="1028" t="s">
        <v>1393</v>
      </c>
      <c r="B31" s="1028" t="s">
        <v>33</v>
      </c>
      <c r="C31" s="1673" t="s">
        <v>20</v>
      </c>
      <c r="D31" s="1028" t="s">
        <v>32</v>
      </c>
      <c r="E31" s="1674">
        <v>4.6949120000000004</v>
      </c>
      <c r="F31" s="1674">
        <v>4.8494109999999999</v>
      </c>
      <c r="G31" s="1674">
        <v>5.0051999999999994</v>
      </c>
      <c r="H31" s="1674">
        <v>5.0079950000000002</v>
      </c>
      <c r="I31" s="1674">
        <v>5.1242669999999997</v>
      </c>
      <c r="J31" s="1674">
        <v>5.1962920000000006</v>
      </c>
      <c r="K31" s="1674">
        <v>5.3340640000000006</v>
      </c>
      <c r="L31" s="1674">
        <v>5.4890435999999996</v>
      </c>
      <c r="M31" s="1674">
        <v>5.6052412</v>
      </c>
      <c r="N31" s="1113">
        <v>5.7333343999999995</v>
      </c>
      <c r="O31" s="1113">
        <v>5.8776332</v>
      </c>
      <c r="P31" s="1113">
        <v>5.8993555999999998</v>
      </c>
      <c r="Q31" s="1113">
        <v>6.0591704000000002</v>
      </c>
      <c r="R31" s="1113">
        <v>6.1896772000000002</v>
      </c>
      <c r="S31" s="1113">
        <v>6.379182728</v>
      </c>
      <c r="T31" s="1113">
        <v>6.60337686</v>
      </c>
      <c r="U31" s="1113">
        <v>6.6058318360000001</v>
      </c>
      <c r="V31" s="1113">
        <v>6.8333693999999996</v>
      </c>
      <c r="W31" s="1113">
        <v>6.8803783999999997</v>
      </c>
      <c r="X31" s="1113">
        <v>6.6994338840000003</v>
      </c>
      <c r="Y31" s="1113">
        <v>6.8781135000000004</v>
      </c>
      <c r="Z31" s="1113">
        <v>6.8647263999999995</v>
      </c>
      <c r="AA31" s="1113">
        <v>6.7385420400000005</v>
      </c>
      <c r="AB31" s="1113">
        <v>6.6680861046877045</v>
      </c>
      <c r="AC31" s="1113">
        <v>6.7370048378022069</v>
      </c>
      <c r="AD31" s="1113">
        <v>7.0528599415188395</v>
      </c>
      <c r="AE31" s="1113">
        <v>6.7240569765091704</v>
      </c>
      <c r="AF31" s="1113">
        <v>6.6191688436310407</v>
      </c>
      <c r="AG31" s="1113">
        <v>6.4692515193879796</v>
      </c>
      <c r="AH31" s="1112">
        <v>6.3955579770000002</v>
      </c>
      <c r="AI31" s="1112">
        <v>5.9211487330752126</v>
      </c>
      <c r="AJ31" s="537">
        <v>5.8912363806327983</v>
      </c>
    </row>
    <row r="32" spans="1:36" ht="13.5" customHeight="1" x14ac:dyDescent="0.25">
      <c r="A32" s="1028" t="s">
        <v>1809</v>
      </c>
      <c r="B32" s="1028" t="s">
        <v>13</v>
      </c>
      <c r="C32" s="1671" t="s">
        <v>2029</v>
      </c>
      <c r="D32" s="1028" t="s">
        <v>32</v>
      </c>
      <c r="E32" s="1674"/>
      <c r="F32" s="1674"/>
      <c r="G32" s="1674"/>
      <c r="H32" s="1674"/>
      <c r="I32" s="1674"/>
      <c r="J32" s="1674"/>
      <c r="K32" s="1674"/>
      <c r="L32" s="1674"/>
      <c r="M32" s="1674"/>
      <c r="N32" s="1113"/>
      <c r="O32" s="1113"/>
      <c r="P32" s="1113"/>
      <c r="Q32" s="1113"/>
      <c r="R32" s="1113">
        <v>0</v>
      </c>
      <c r="S32" s="1113">
        <v>0</v>
      </c>
      <c r="T32" s="1113">
        <v>0</v>
      </c>
      <c r="U32" s="1113">
        <v>0</v>
      </c>
      <c r="V32" s="1113">
        <v>0</v>
      </c>
      <c r="W32" s="1113">
        <v>0</v>
      </c>
      <c r="X32" s="1113">
        <v>0</v>
      </c>
      <c r="Y32" s="1113">
        <v>0</v>
      </c>
      <c r="Z32" s="1113">
        <v>0</v>
      </c>
      <c r="AA32" s="1113">
        <v>0</v>
      </c>
      <c r="AB32" s="1113">
        <v>0.13337438468770468</v>
      </c>
      <c r="AC32" s="1113">
        <v>0.18442623380220638</v>
      </c>
      <c r="AD32" s="1113">
        <v>0.20106079923332065</v>
      </c>
      <c r="AE32" s="1113">
        <v>0.14731737150432525</v>
      </c>
      <c r="AF32" s="1113">
        <v>0.20976749552673907</v>
      </c>
      <c r="AG32" s="1113">
        <v>0.36908325209940041</v>
      </c>
      <c r="AH32" s="1112">
        <v>0.4735564197632624</v>
      </c>
      <c r="AI32" s="1112">
        <v>0.36720323021425122</v>
      </c>
      <c r="AJ32" s="537">
        <v>0.449305613186884</v>
      </c>
    </row>
    <row r="33" spans="1:36" ht="13.5" customHeight="1" x14ac:dyDescent="0.25">
      <c r="A33" s="1028" t="s">
        <v>1813</v>
      </c>
      <c r="B33" s="1028" t="s">
        <v>1808</v>
      </c>
      <c r="C33" s="1673" t="s">
        <v>20</v>
      </c>
      <c r="D33" s="1028" t="s">
        <v>32</v>
      </c>
      <c r="E33" s="1674">
        <v>1.2099588945575681</v>
      </c>
      <c r="F33" s="1674">
        <v>1.2017353115530867</v>
      </c>
      <c r="G33" s="1674">
        <v>1.1929923112402472</v>
      </c>
      <c r="H33" s="1674">
        <v>1.1838338462892155</v>
      </c>
      <c r="I33" s="1674">
        <v>1.1744786093266144</v>
      </c>
      <c r="J33" s="1674">
        <v>1.1649372293588371</v>
      </c>
      <c r="K33" s="1674">
        <v>1.1552156102027988</v>
      </c>
      <c r="L33" s="1674">
        <v>1.1453504517278683</v>
      </c>
      <c r="M33" s="1674">
        <v>1.1343130416628624</v>
      </c>
      <c r="N33" s="1113">
        <v>1.1278534984000566</v>
      </c>
      <c r="O33" s="1113">
        <v>1.1150522152360267</v>
      </c>
      <c r="P33" s="1113">
        <v>1.097272134937276</v>
      </c>
      <c r="Q33" s="1113">
        <v>1.0705410476169865</v>
      </c>
      <c r="R33" s="1113">
        <v>1.0169426254058351</v>
      </c>
      <c r="S33" s="1113">
        <v>0.95930543343907204</v>
      </c>
      <c r="T33" s="1113">
        <v>0.92272643413803812</v>
      </c>
      <c r="U33" s="1113">
        <v>0.8968833814830155</v>
      </c>
      <c r="V33" s="1113">
        <v>0.89692311845392347</v>
      </c>
      <c r="W33" s="1113">
        <v>0.91844378805536986</v>
      </c>
      <c r="X33" s="1113">
        <v>0.92838293844802167</v>
      </c>
      <c r="Y33" s="1113">
        <v>0.87301982985649462</v>
      </c>
      <c r="Z33" s="1113">
        <v>0.81728621315732197</v>
      </c>
      <c r="AA33" s="1113">
        <v>0.77190225150189873</v>
      </c>
      <c r="AB33" s="1113">
        <v>0.70349882480521087</v>
      </c>
      <c r="AC33" s="1113">
        <v>0.63228142207027438</v>
      </c>
      <c r="AD33" s="1113">
        <v>0.57497879708480648</v>
      </c>
      <c r="AE33" s="1113">
        <v>0.534978781375678</v>
      </c>
      <c r="AF33" s="1113">
        <v>0.50417382188713789</v>
      </c>
      <c r="AG33" s="1113">
        <v>0.47938889850266614</v>
      </c>
      <c r="AH33" s="1112">
        <v>0.46409364825191174</v>
      </c>
      <c r="AI33" s="1112">
        <v>0.45221340640522023</v>
      </c>
      <c r="AJ33" s="537">
        <v>0.43321520437626776</v>
      </c>
    </row>
    <row r="34" spans="1:36" ht="13.5" customHeight="1" x14ac:dyDescent="0.25">
      <c r="A34" s="1028"/>
      <c r="B34" s="1028"/>
      <c r="C34" s="1028"/>
      <c r="D34" s="1028"/>
      <c r="E34" s="1670"/>
      <c r="F34" s="1670"/>
      <c r="G34" s="1670"/>
      <c r="H34" s="1670"/>
      <c r="I34" s="1670"/>
      <c r="J34" s="1670"/>
      <c r="K34" s="1670"/>
      <c r="L34" s="1670"/>
      <c r="M34" s="1670"/>
      <c r="N34" s="537"/>
      <c r="O34" s="537"/>
      <c r="P34" s="537"/>
      <c r="Q34" s="537"/>
      <c r="R34" s="537"/>
      <c r="S34" s="537"/>
      <c r="T34" s="537"/>
      <c r="U34" s="537"/>
      <c r="V34" s="537"/>
      <c r="W34" s="537"/>
      <c r="X34" s="537"/>
      <c r="Y34" s="537"/>
      <c r="Z34" s="537"/>
      <c r="AA34" s="537"/>
      <c r="AB34" s="537"/>
      <c r="AC34" s="537"/>
      <c r="AD34" s="537"/>
      <c r="AE34" s="537"/>
      <c r="AF34" s="537"/>
      <c r="AG34" s="537"/>
      <c r="AH34" s="1112"/>
      <c r="AI34" s="1112"/>
      <c r="AJ34" s="537"/>
    </row>
    <row r="35" spans="1:36" ht="13.5" customHeight="1" x14ac:dyDescent="0.25">
      <c r="A35" s="1658" t="s">
        <v>1394</v>
      </c>
      <c r="B35" s="1669" t="s">
        <v>34</v>
      </c>
      <c r="C35" s="1028"/>
      <c r="D35" s="1028"/>
      <c r="E35" s="1670"/>
      <c r="F35" s="1670"/>
      <c r="G35" s="1670"/>
      <c r="H35" s="1670"/>
      <c r="I35" s="1670"/>
      <c r="J35" s="1670"/>
      <c r="K35" s="1670"/>
      <c r="L35" s="1670"/>
      <c r="M35" s="1670"/>
      <c r="N35" s="537"/>
      <c r="O35" s="537"/>
      <c r="P35" s="537"/>
      <c r="Q35" s="537"/>
      <c r="R35" s="537"/>
      <c r="S35" s="537"/>
      <c r="T35" s="537"/>
      <c r="U35" s="537"/>
      <c r="V35" s="537"/>
      <c r="W35" s="537"/>
      <c r="X35" s="537"/>
      <c r="Y35" s="537"/>
      <c r="Z35" s="537"/>
      <c r="AA35" s="537"/>
      <c r="AB35" s="537"/>
      <c r="AC35" s="537"/>
      <c r="AD35" s="537"/>
      <c r="AE35" s="537"/>
      <c r="AF35" s="537"/>
      <c r="AG35" s="537"/>
      <c r="AH35" s="1112"/>
      <c r="AI35" s="1112"/>
      <c r="AJ35" s="537"/>
    </row>
    <row r="36" spans="1:36" ht="13.5" customHeight="1" x14ac:dyDescent="0.25">
      <c r="A36" s="1028" t="s">
        <v>1395</v>
      </c>
      <c r="B36" s="1028" t="s">
        <v>8</v>
      </c>
      <c r="C36" s="1673" t="s">
        <v>20</v>
      </c>
      <c r="D36" s="1028" t="s">
        <v>35</v>
      </c>
      <c r="E36" s="1674">
        <v>0.60044450389999993</v>
      </c>
      <c r="F36" s="1674">
        <v>0.54756684619999996</v>
      </c>
      <c r="G36" s="1674">
        <v>0.54624740799999993</v>
      </c>
      <c r="H36" s="1674">
        <v>0.63420576309999999</v>
      </c>
      <c r="I36" s="1674">
        <v>0.55622669619999998</v>
      </c>
      <c r="J36" s="1674">
        <v>0.65903155400000002</v>
      </c>
      <c r="K36" s="1674">
        <v>0.72757822369999992</v>
      </c>
      <c r="L36" s="1674">
        <v>0.69688851929999995</v>
      </c>
      <c r="M36" s="1674">
        <v>0.73524162409999994</v>
      </c>
      <c r="N36" s="1113">
        <v>0.77359395119999996</v>
      </c>
      <c r="O36" s="1113">
        <v>0.81194705599999994</v>
      </c>
      <c r="P36" s="1113">
        <v>0.85030301689999999</v>
      </c>
      <c r="Q36" s="1113">
        <v>0.88865612169999997</v>
      </c>
      <c r="R36" s="1113">
        <v>0.9270084488</v>
      </c>
      <c r="S36" s="1113">
        <v>0.96536155359999998</v>
      </c>
      <c r="T36" s="1113">
        <v>0.96536155359999998</v>
      </c>
      <c r="U36" s="1113">
        <v>0.96000801083839016</v>
      </c>
      <c r="V36" s="1113">
        <v>0.96392587907506</v>
      </c>
      <c r="W36" s="1113">
        <v>0.95684442891940857</v>
      </c>
      <c r="X36" s="1113">
        <v>0.95452844522644065</v>
      </c>
      <c r="Y36" s="1113">
        <v>0.94844750643573961</v>
      </c>
      <c r="Z36" s="1113">
        <v>0.94245559535827494</v>
      </c>
      <c r="AA36" s="1113">
        <v>0.93499070601139889</v>
      </c>
      <c r="AB36" s="1113">
        <v>0.93195446236892976</v>
      </c>
      <c r="AC36" s="1113">
        <v>0.9291405574132986</v>
      </c>
      <c r="AD36" s="1113">
        <v>0.92424277440292835</v>
      </c>
      <c r="AE36" s="1113">
        <v>0.92678645938469384</v>
      </c>
      <c r="AF36" s="1113">
        <v>0.92673330776348184</v>
      </c>
      <c r="AG36" s="1113">
        <v>0.92614312322160408</v>
      </c>
      <c r="AH36" s="1112">
        <v>0.93098660648405018</v>
      </c>
      <c r="AI36" s="1112">
        <v>0.93098660648404996</v>
      </c>
      <c r="AJ36" s="537">
        <v>0.93098660648404996</v>
      </c>
    </row>
    <row r="37" spans="1:36" ht="13.5" customHeight="1" x14ac:dyDescent="0.25">
      <c r="A37" s="1028" t="s">
        <v>1396</v>
      </c>
      <c r="B37" s="1028" t="s">
        <v>10</v>
      </c>
      <c r="C37" s="1671" t="s">
        <v>2030</v>
      </c>
      <c r="D37" s="1028" t="s">
        <v>35</v>
      </c>
      <c r="E37" s="1670"/>
      <c r="F37" s="1670"/>
      <c r="G37" s="1670"/>
      <c r="H37" s="1670"/>
      <c r="I37" s="1670"/>
      <c r="J37" s="1670"/>
      <c r="K37" s="1670"/>
      <c r="L37" s="1670"/>
      <c r="M37" s="1670"/>
      <c r="N37" s="537"/>
      <c r="O37" s="537"/>
      <c r="P37" s="537"/>
      <c r="Q37" s="537"/>
      <c r="R37" s="537"/>
      <c r="S37" s="537"/>
      <c r="T37" s="537"/>
      <c r="U37" s="537">
        <v>4.4282962383902398E-3</v>
      </c>
      <c r="V37" s="537">
        <v>1.990063507506E-2</v>
      </c>
      <c r="W37" s="537">
        <v>2.4179798219408601E-2</v>
      </c>
      <c r="X37" s="537">
        <v>3.0439040826440601E-2</v>
      </c>
      <c r="Y37" s="537">
        <v>2.9464149435739599E-2</v>
      </c>
      <c r="Z37" s="537">
        <v>3.1910063058274998E-2</v>
      </c>
      <c r="AA37" s="537">
        <v>2.7935374311398899E-2</v>
      </c>
      <c r="AB37" s="537">
        <v>2.8641367968929798E-2</v>
      </c>
      <c r="AC37" s="537">
        <v>2.9541769713298499E-2</v>
      </c>
      <c r="AD37" s="537">
        <v>3.3272739878505396E-2</v>
      </c>
      <c r="AE37" s="537">
        <v>2.7803593781540802E-2</v>
      </c>
      <c r="AF37" s="537">
        <v>2.8728732540667899E-2</v>
      </c>
      <c r="AG37" s="537">
        <v>3.7045724928864203E-2</v>
      </c>
      <c r="AH37" s="1112">
        <v>4.1894397291782196E-2</v>
      </c>
      <c r="AI37" s="1112">
        <v>5.6790182995526996E-2</v>
      </c>
      <c r="AJ37" s="537">
        <v>5.6790182995526996E-2</v>
      </c>
    </row>
    <row r="38" spans="1:36" ht="13.5" customHeight="1" x14ac:dyDescent="0.25">
      <c r="A38" s="1028" t="s">
        <v>1397</v>
      </c>
      <c r="B38" s="1028" t="s">
        <v>36</v>
      </c>
      <c r="C38" s="1673" t="s">
        <v>20</v>
      </c>
      <c r="D38" s="1028" t="s">
        <v>35</v>
      </c>
      <c r="E38" s="1670">
        <v>1.361287806</v>
      </c>
      <c r="F38" s="1670">
        <v>1.2484537900000001</v>
      </c>
      <c r="G38" s="1670">
        <v>1.2484537900000001</v>
      </c>
      <c r="H38" s="1670">
        <v>1.413351969</v>
      </c>
      <c r="I38" s="1670">
        <v>1.24256349</v>
      </c>
      <c r="J38" s="1670">
        <v>1.4722391319999999</v>
      </c>
      <c r="K38" s="1670">
        <v>1.6253740000000001</v>
      </c>
      <c r="L38" s="1670">
        <v>1.564196463</v>
      </c>
      <c r="M38" s="1670">
        <v>1.55252546</v>
      </c>
      <c r="N38" s="537">
        <v>1.540866496</v>
      </c>
      <c r="O38" s="537">
        <v>1.5291954920000002</v>
      </c>
      <c r="P38" s="537">
        <v>1.517541818</v>
      </c>
      <c r="Q38" s="537">
        <v>1.505870815</v>
      </c>
      <c r="R38" s="537">
        <v>1.494211851</v>
      </c>
      <c r="S38" s="537">
        <v>1.4825408480000002</v>
      </c>
      <c r="T38" s="537">
        <v>1.4825408480000002</v>
      </c>
      <c r="U38" s="537">
        <v>1.490551433</v>
      </c>
      <c r="V38" s="537">
        <v>1.498075187</v>
      </c>
      <c r="W38" s="537">
        <v>1.50864742</v>
      </c>
      <c r="X38" s="537">
        <v>1.515337275</v>
      </c>
      <c r="Y38" s="537">
        <v>1.5216545299999999</v>
      </c>
      <c r="Z38" s="537">
        <v>1.527629471</v>
      </c>
      <c r="AA38" s="537">
        <v>1.5332891879999999</v>
      </c>
      <c r="AB38" s="537">
        <v>1.5386579839999999</v>
      </c>
      <c r="AC38" s="537">
        <v>1.543757729</v>
      </c>
      <c r="AD38" s="537">
        <v>1.5553443678358971</v>
      </c>
      <c r="AE38" s="537">
        <v>1.5537282599625584</v>
      </c>
      <c r="AF38" s="537">
        <v>1.5557739035011418</v>
      </c>
      <c r="AG38" s="537">
        <v>1.478071711720164</v>
      </c>
      <c r="AH38" s="1112">
        <v>1.4577482452810315</v>
      </c>
      <c r="AI38" s="1112">
        <v>1.1136174883160506</v>
      </c>
      <c r="AJ38" s="537">
        <v>1.1980591330432249</v>
      </c>
    </row>
    <row r="39" spans="1:36" ht="13.5" customHeight="1" x14ac:dyDescent="0.25">
      <c r="A39" s="1028" t="s">
        <v>2031</v>
      </c>
      <c r="B39" s="1028" t="s">
        <v>13</v>
      </c>
      <c r="C39" s="1671"/>
      <c r="D39" s="1028" t="s">
        <v>35</v>
      </c>
      <c r="E39" s="1670"/>
      <c r="F39" s="1670"/>
      <c r="G39" s="1670"/>
      <c r="H39" s="1670"/>
      <c r="I39" s="1670"/>
      <c r="J39" s="1670"/>
      <c r="K39" s="1670"/>
      <c r="L39" s="1670"/>
      <c r="M39" s="1670"/>
      <c r="N39" s="537"/>
      <c r="O39" s="537"/>
      <c r="P39" s="537"/>
      <c r="Q39" s="537"/>
      <c r="R39" s="537"/>
      <c r="S39" s="537"/>
      <c r="T39" s="537"/>
      <c r="U39" s="537"/>
      <c r="V39" s="537"/>
      <c r="W39" s="537"/>
      <c r="X39" s="537"/>
      <c r="Y39" s="537"/>
      <c r="Z39" s="537"/>
      <c r="AA39" s="537"/>
      <c r="AB39" s="537"/>
      <c r="AC39" s="537"/>
      <c r="AD39" s="537">
        <v>4.239267484261372E-2</v>
      </c>
      <c r="AE39" s="537">
        <v>3.272274647881699E-2</v>
      </c>
      <c r="AF39" s="537">
        <v>4.7451868087825415E-2</v>
      </c>
      <c r="AG39" s="537">
        <v>1.0163134293000774E-2</v>
      </c>
      <c r="AH39" s="1112">
        <v>2.1183773352587067E-2</v>
      </c>
      <c r="AI39" s="1112">
        <v>1.3417834085335046E-2</v>
      </c>
      <c r="AJ39" s="537">
        <v>1.0941785272910894E-2</v>
      </c>
    </row>
    <row r="40" spans="1:36" ht="13.5" customHeight="1" x14ac:dyDescent="0.25">
      <c r="A40" s="1028"/>
      <c r="B40" s="1028"/>
      <c r="C40" s="1028"/>
      <c r="D40" s="1028"/>
      <c r="E40" s="1670"/>
      <c r="F40" s="1670"/>
      <c r="G40" s="1670"/>
      <c r="H40" s="1670"/>
      <c r="I40" s="1670"/>
      <c r="J40" s="1670"/>
      <c r="K40" s="1670"/>
      <c r="L40" s="1670"/>
      <c r="M40" s="1670"/>
      <c r="N40" s="537"/>
      <c r="O40" s="537"/>
      <c r="P40" s="537"/>
      <c r="Q40" s="537"/>
      <c r="R40" s="537"/>
      <c r="S40" s="537"/>
      <c r="T40" s="537"/>
      <c r="U40" s="537"/>
      <c r="V40" s="537"/>
      <c r="W40" s="537"/>
      <c r="X40" s="537"/>
      <c r="Y40" s="537"/>
      <c r="Z40" s="537"/>
      <c r="AA40" s="537"/>
      <c r="AB40" s="537"/>
      <c r="AC40" s="537"/>
      <c r="AD40" s="537"/>
      <c r="AE40" s="537"/>
      <c r="AF40" s="537"/>
      <c r="AG40" s="537"/>
      <c r="AH40" s="1112"/>
      <c r="AI40" s="1112"/>
      <c r="AJ40" s="537"/>
    </row>
    <row r="41" spans="1:36" ht="13.5" customHeight="1" x14ac:dyDescent="0.25">
      <c r="A41" s="1658" t="s">
        <v>1398</v>
      </c>
      <c r="B41" s="1669" t="s">
        <v>37</v>
      </c>
      <c r="C41" s="1028"/>
      <c r="D41" s="1028"/>
      <c r="E41" s="1670"/>
      <c r="F41" s="1670"/>
      <c r="G41" s="1670"/>
      <c r="H41" s="1670"/>
      <c r="I41" s="1670"/>
      <c r="J41" s="1670"/>
      <c r="K41" s="1670"/>
      <c r="L41" s="1670"/>
      <c r="M41" s="1670"/>
      <c r="N41" s="537"/>
      <c r="O41" s="537"/>
      <c r="P41" s="537"/>
      <c r="Q41" s="537"/>
      <c r="R41" s="537"/>
      <c r="S41" s="537"/>
      <c r="T41" s="537"/>
      <c r="U41" s="537"/>
      <c r="V41" s="537"/>
      <c r="W41" s="537"/>
      <c r="X41" s="537"/>
      <c r="Y41" s="537"/>
      <c r="Z41" s="537"/>
      <c r="AA41" s="537"/>
      <c r="AB41" s="537"/>
      <c r="AC41" s="537"/>
      <c r="AD41" s="537"/>
      <c r="AE41" s="537"/>
      <c r="AF41" s="537"/>
      <c r="AG41" s="537"/>
      <c r="AH41" s="1112"/>
      <c r="AI41" s="1112"/>
      <c r="AJ41" s="537"/>
    </row>
    <row r="42" spans="1:36" ht="13.5" customHeight="1" x14ac:dyDescent="0.25">
      <c r="A42" s="1028" t="s">
        <v>1399</v>
      </c>
      <c r="B42" s="1028" t="s">
        <v>36</v>
      </c>
      <c r="C42" s="1672" t="s">
        <v>12</v>
      </c>
      <c r="D42" s="1028" t="s">
        <v>38</v>
      </c>
      <c r="E42" s="1670">
        <v>1.23109</v>
      </c>
      <c r="F42" s="1670">
        <v>1.2364220000000001</v>
      </c>
      <c r="G42" s="1670">
        <v>1.2418830000000001</v>
      </c>
      <c r="H42" s="1670">
        <v>1.2471719999999999</v>
      </c>
      <c r="I42" s="1670">
        <v>1.2526759999999999</v>
      </c>
      <c r="J42" s="1670">
        <v>1.2727570000000001</v>
      </c>
      <c r="K42" s="1670">
        <v>1.3201430000000001</v>
      </c>
      <c r="L42" s="1670">
        <v>1.43092</v>
      </c>
      <c r="M42" s="1670">
        <v>1.3921730999999999</v>
      </c>
      <c r="N42" s="537">
        <v>1.27145</v>
      </c>
      <c r="O42" s="537">
        <v>1.5515999999999999</v>
      </c>
      <c r="P42" s="537">
        <v>1.4826400000000002</v>
      </c>
      <c r="Q42" s="537">
        <v>1.4395831000000001</v>
      </c>
      <c r="R42" s="537">
        <v>1.4007931</v>
      </c>
      <c r="S42" s="537">
        <v>1.4826400000000002</v>
      </c>
      <c r="T42" s="537">
        <v>1.4352731000000001</v>
      </c>
      <c r="U42" s="537">
        <v>1.4352731000000001</v>
      </c>
      <c r="V42" s="537">
        <v>1.4286129000000001</v>
      </c>
      <c r="W42" s="537">
        <v>1.431943</v>
      </c>
      <c r="X42" s="537">
        <v>1.2784200000000001</v>
      </c>
      <c r="Y42" s="537">
        <v>1.4397123999999999</v>
      </c>
      <c r="Z42" s="537">
        <v>1.3846430000000001</v>
      </c>
      <c r="AA42" s="537">
        <v>1.1470250000000002</v>
      </c>
      <c r="AB42" s="537">
        <v>1.1857081208945837</v>
      </c>
      <c r="AC42" s="537">
        <v>1.2360110338049344</v>
      </c>
      <c r="AD42" s="537">
        <v>1.2425279999999999</v>
      </c>
      <c r="AE42" s="537">
        <v>1.237368</v>
      </c>
      <c r="AF42" s="537">
        <v>1.158936</v>
      </c>
      <c r="AG42" s="537">
        <v>1.0051680000000001</v>
      </c>
      <c r="AH42" s="1112">
        <v>0.88544640000000008</v>
      </c>
      <c r="AI42" s="1112">
        <v>0.88544640000000019</v>
      </c>
      <c r="AJ42" s="537">
        <v>0.82997760000000009</v>
      </c>
    </row>
    <row r="43" spans="1:36" ht="13.5" customHeight="1" x14ac:dyDescent="0.25">
      <c r="A43" s="1028" t="s">
        <v>1400</v>
      </c>
      <c r="B43" s="1028" t="s">
        <v>13</v>
      </c>
      <c r="C43" s="1671" t="s">
        <v>2032</v>
      </c>
      <c r="D43" s="1028" t="s">
        <v>38</v>
      </c>
      <c r="E43" s="1670"/>
      <c r="F43" s="1670"/>
      <c r="G43" s="1670"/>
      <c r="H43" s="1670"/>
      <c r="I43" s="1670"/>
      <c r="J43" s="1670"/>
      <c r="K43" s="1670"/>
      <c r="L43" s="1670"/>
      <c r="M43" s="1670"/>
      <c r="N43" s="537"/>
      <c r="O43" s="537"/>
      <c r="P43" s="537"/>
      <c r="Q43" s="537"/>
      <c r="R43" s="537">
        <v>0</v>
      </c>
      <c r="S43" s="537">
        <v>0</v>
      </c>
      <c r="T43" s="537">
        <v>0</v>
      </c>
      <c r="U43" s="537">
        <v>0</v>
      </c>
      <c r="V43" s="537">
        <v>0</v>
      </c>
      <c r="W43" s="537">
        <v>0</v>
      </c>
      <c r="X43" s="537">
        <v>0</v>
      </c>
      <c r="Y43" s="537">
        <v>0</v>
      </c>
      <c r="Z43" s="537">
        <v>0</v>
      </c>
      <c r="AA43" s="537">
        <v>0</v>
      </c>
      <c r="AB43" s="537">
        <v>3.1588120894583752E-2</v>
      </c>
      <c r="AC43" s="537">
        <v>4.4077433804934285E-2</v>
      </c>
      <c r="AD43" s="537">
        <v>3.5421612625413899E-2</v>
      </c>
      <c r="AE43" s="537">
        <v>2.7109496838053099E-2</v>
      </c>
      <c r="AF43" s="537">
        <v>3.6727738472738088E-2</v>
      </c>
      <c r="AG43" s="537">
        <v>5.7346769195401492E-2</v>
      </c>
      <c r="AH43" s="1112">
        <v>6.5562508945147105E-2</v>
      </c>
      <c r="AI43" s="1112">
        <v>5.4911435756608E-2</v>
      </c>
      <c r="AJ43" s="537">
        <v>6.3299716800587991E-2</v>
      </c>
    </row>
    <row r="44" spans="1:36" ht="13.5" customHeight="1" x14ac:dyDescent="0.25">
      <c r="A44" s="1028"/>
      <c r="B44" s="1028"/>
      <c r="C44" s="1028"/>
      <c r="D44" s="1028"/>
      <c r="E44" s="1670"/>
      <c r="F44" s="1670"/>
      <c r="G44" s="1670"/>
      <c r="H44" s="1670"/>
      <c r="I44" s="1670"/>
      <c r="J44" s="1670"/>
      <c r="K44" s="1670"/>
      <c r="L44" s="1670"/>
      <c r="M44" s="1670"/>
      <c r="N44" s="537"/>
      <c r="O44" s="537"/>
      <c r="P44" s="537"/>
      <c r="Q44" s="537"/>
      <c r="R44" s="537"/>
      <c r="S44" s="537"/>
      <c r="T44" s="537"/>
      <c r="U44" s="537"/>
      <c r="V44" s="537"/>
      <c r="W44" s="537"/>
      <c r="X44" s="537"/>
      <c r="Y44" s="537"/>
      <c r="Z44" s="537"/>
      <c r="AA44" s="537"/>
      <c r="AB44" s="537"/>
      <c r="AC44" s="537"/>
      <c r="AD44" s="537"/>
      <c r="AE44" s="537"/>
      <c r="AF44" s="537"/>
      <c r="AG44" s="537"/>
      <c r="AH44" s="1112"/>
      <c r="AI44" s="1112"/>
      <c r="AJ44" s="537"/>
    </row>
    <row r="45" spans="1:36" ht="13.5" customHeight="1" x14ac:dyDescent="0.25">
      <c r="A45" s="1658" t="s">
        <v>1401</v>
      </c>
      <c r="B45" s="1669" t="s">
        <v>39</v>
      </c>
      <c r="C45" s="1028"/>
      <c r="D45" s="1028"/>
      <c r="E45" s="1670"/>
      <c r="F45" s="1670"/>
      <c r="G45" s="1670"/>
      <c r="H45" s="1670"/>
      <c r="I45" s="1670"/>
      <c r="J45" s="1670"/>
      <c r="K45" s="1670"/>
      <c r="L45" s="1670"/>
      <c r="M45" s="1670"/>
      <c r="N45" s="537"/>
      <c r="O45" s="537"/>
      <c r="P45" s="537"/>
      <c r="Q45" s="537"/>
      <c r="R45" s="537"/>
      <c r="S45" s="537"/>
      <c r="T45" s="537"/>
      <c r="U45" s="537"/>
      <c r="V45" s="537"/>
      <c r="W45" s="537"/>
      <c r="X45" s="537"/>
      <c r="Y45" s="537"/>
      <c r="Z45" s="537"/>
      <c r="AA45" s="537"/>
      <c r="AB45" s="537"/>
      <c r="AC45" s="537"/>
      <c r="AD45" s="537"/>
      <c r="AE45" s="537"/>
      <c r="AF45" s="537"/>
      <c r="AG45" s="537"/>
      <c r="AH45" s="1112"/>
      <c r="AI45" s="1112"/>
      <c r="AJ45" s="537"/>
    </row>
    <row r="46" spans="1:36" ht="13.5" customHeight="1" x14ac:dyDescent="0.25">
      <c r="A46" s="1028" t="s">
        <v>1402</v>
      </c>
      <c r="B46" s="1028" t="s">
        <v>40</v>
      </c>
      <c r="C46" s="1672" t="s">
        <v>12</v>
      </c>
      <c r="D46" s="1028" t="s">
        <v>41</v>
      </c>
      <c r="E46" s="1670">
        <v>2.7099194999999998</v>
      </c>
      <c r="F46" s="1670">
        <v>2.7521580000000001</v>
      </c>
      <c r="G46" s="1670">
        <v>2.61</v>
      </c>
      <c r="H46" s="1670">
        <v>2.61</v>
      </c>
      <c r="I46" s="1670">
        <v>2.2262429999999997</v>
      </c>
      <c r="J46" s="1670">
        <v>2.8894875</v>
      </c>
      <c r="K46" s="1670">
        <v>2.4522254999999999</v>
      </c>
      <c r="L46" s="1670">
        <v>2.7184454999999996</v>
      </c>
      <c r="M46" s="1670">
        <v>2.6995665</v>
      </c>
      <c r="N46" s="537">
        <v>3.5270234999999999</v>
      </c>
      <c r="O46" s="537">
        <v>2.881005</v>
      </c>
      <c r="P46" s="537">
        <v>2.0378879999999997</v>
      </c>
      <c r="Q46" s="537">
        <v>2.4884609999999996</v>
      </c>
      <c r="R46" s="537">
        <v>2.1975765000000003</v>
      </c>
      <c r="S46" s="537">
        <v>2.0771250000000001</v>
      </c>
      <c r="T46" s="537">
        <v>2.345955</v>
      </c>
      <c r="U46" s="537">
        <v>1.6611345</v>
      </c>
      <c r="V46" s="537">
        <v>1.7606189999999999</v>
      </c>
      <c r="W46" s="537">
        <v>1.757487</v>
      </c>
      <c r="X46" s="537">
        <v>1.6622655</v>
      </c>
      <c r="Y46" s="537">
        <v>1.729125</v>
      </c>
      <c r="Z46" s="537">
        <v>1.3374509999999999</v>
      </c>
      <c r="AA46" s="537">
        <v>1.2313109999999998</v>
      </c>
      <c r="AB46" s="537">
        <v>1.336233</v>
      </c>
      <c r="AC46" s="537">
        <v>1.4996189999999998</v>
      </c>
      <c r="AD46" s="537">
        <v>1.15657681034555</v>
      </c>
      <c r="AE46" s="537">
        <v>1.1581627286429199</v>
      </c>
      <c r="AF46" s="537">
        <v>0.96674400013231609</v>
      </c>
      <c r="AG46" s="537">
        <v>1.0103310001927399</v>
      </c>
      <c r="AH46" s="1112">
        <v>1.1125559999338299</v>
      </c>
      <c r="AI46" s="1112">
        <v>1.1492699798961801</v>
      </c>
      <c r="AJ46" s="537">
        <v>1.2340079942262101</v>
      </c>
    </row>
    <row r="47" spans="1:36" ht="13.5" customHeight="1" x14ac:dyDescent="0.25">
      <c r="A47" s="5" t="s">
        <v>1403</v>
      </c>
      <c r="B47" s="5" t="s">
        <v>42</v>
      </c>
      <c r="C47" s="478" t="s">
        <v>12</v>
      </c>
      <c r="D47" s="5" t="s">
        <v>41</v>
      </c>
      <c r="E47" s="537">
        <v>1.548</v>
      </c>
      <c r="F47" s="537">
        <v>1.548</v>
      </c>
      <c r="G47" s="537">
        <v>1.548</v>
      </c>
      <c r="H47" s="537">
        <v>1.548</v>
      </c>
      <c r="I47" s="537">
        <v>1.548</v>
      </c>
      <c r="J47" s="537">
        <v>1.235949</v>
      </c>
      <c r="K47" s="537">
        <v>1.671195</v>
      </c>
      <c r="L47" s="537">
        <v>0.39983869999999999</v>
      </c>
      <c r="M47" s="537">
        <v>0.26622869999999998</v>
      </c>
      <c r="N47" s="537">
        <v>9.49493E-2</v>
      </c>
      <c r="O47" s="537">
        <v>0.5878409</v>
      </c>
      <c r="P47" s="537">
        <v>1.1258151000000001</v>
      </c>
      <c r="Q47" s="537">
        <v>0.76291310000000001</v>
      </c>
      <c r="R47" s="537">
        <v>0.78049789999999997</v>
      </c>
      <c r="S47" s="537">
        <v>0.57374720000000001</v>
      </c>
      <c r="T47" s="537">
        <v>0.32626699999999997</v>
      </c>
      <c r="U47" s="537">
        <v>0.66580879999999998</v>
      </c>
      <c r="V47" s="537">
        <v>0.51719999999999999</v>
      </c>
      <c r="W47" s="537">
        <v>0.5337791999999999</v>
      </c>
      <c r="X47" s="537">
        <v>0.78351840000000006</v>
      </c>
      <c r="Y47" s="537">
        <v>1.7467488</v>
      </c>
      <c r="Z47" s="537">
        <v>1.2858048</v>
      </c>
      <c r="AA47" s="537">
        <v>0.80127360000000003</v>
      </c>
      <c r="AB47" s="537">
        <v>1.0367999999999999</v>
      </c>
      <c r="AC47" s="537">
        <v>1.0367999999999999</v>
      </c>
      <c r="AD47" s="537">
        <v>1.0218049030410601</v>
      </c>
      <c r="AE47" s="537">
        <v>1.03674637995206</v>
      </c>
      <c r="AF47" s="537">
        <v>1.0367968716963001</v>
      </c>
      <c r="AG47" s="537">
        <v>1.0367902427798199</v>
      </c>
      <c r="AH47" s="1112">
        <v>1.0367957785854798</v>
      </c>
      <c r="AI47" s="1112">
        <v>1.02232236494185</v>
      </c>
      <c r="AJ47" s="537">
        <v>0.99007950487722807</v>
      </c>
    </row>
    <row r="48" spans="1:36" ht="13.5" customHeight="1" x14ac:dyDescent="0.25">
      <c r="A48" s="5"/>
      <c r="B48" s="5"/>
      <c r="C48" s="5"/>
      <c r="D48" s="5"/>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1112"/>
      <c r="AI48" s="1112"/>
      <c r="AJ48" s="537"/>
    </row>
    <row r="49" spans="1:36" ht="13.5" customHeight="1" x14ac:dyDescent="0.25">
      <c r="A49" s="315" t="s">
        <v>1404</v>
      </c>
      <c r="B49" s="317" t="s">
        <v>43</v>
      </c>
      <c r="C49" s="5"/>
      <c r="D49" s="5"/>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1112"/>
      <c r="AI49" s="1112"/>
      <c r="AJ49" s="537"/>
    </row>
    <row r="50" spans="1:36" ht="13.5" customHeight="1" x14ac:dyDescent="0.25">
      <c r="A50" s="5" t="s">
        <v>1405</v>
      </c>
      <c r="B50" s="5" t="s">
        <v>44</v>
      </c>
      <c r="C50" s="478" t="s">
        <v>12</v>
      </c>
      <c r="D50" s="5" t="s">
        <v>45</v>
      </c>
      <c r="E50" s="537">
        <v>0.162492</v>
      </c>
      <c r="F50" s="537">
        <v>0.16086400000000001</v>
      </c>
      <c r="G50" s="537">
        <v>0.17410800000000001</v>
      </c>
      <c r="H50" s="537">
        <v>0.15096399999999999</v>
      </c>
      <c r="I50" s="537">
        <v>0.19289599999999998</v>
      </c>
      <c r="J50" s="537">
        <v>0.18440399999999998</v>
      </c>
      <c r="K50" s="537">
        <v>0.1419</v>
      </c>
      <c r="L50" s="537">
        <v>0.15879599999999999</v>
      </c>
      <c r="M50" s="537">
        <v>0.17710000000000001</v>
      </c>
      <c r="N50" s="537">
        <v>0.172876</v>
      </c>
      <c r="O50" s="537">
        <v>0.13463999999999998</v>
      </c>
      <c r="P50" s="537">
        <v>0.11734799999999999</v>
      </c>
      <c r="Q50" s="537">
        <v>0.114708</v>
      </c>
      <c r="R50" s="537">
        <v>0.13824799999999998</v>
      </c>
      <c r="S50" s="537">
        <v>0.11395999999999999</v>
      </c>
      <c r="T50" s="537">
        <v>9.2488000000000001E-2</v>
      </c>
      <c r="U50" s="537">
        <v>0.10854800000000001</v>
      </c>
      <c r="V50" s="537">
        <v>9.7811999999999996E-2</v>
      </c>
      <c r="W50" s="537">
        <v>9.2355999999999994E-2</v>
      </c>
      <c r="X50" s="537">
        <v>9.4908000000000006E-2</v>
      </c>
      <c r="Y50" s="537">
        <v>9.4072000000000003E-2</v>
      </c>
      <c r="Z50" s="537">
        <v>8.3468000000000001E-2</v>
      </c>
      <c r="AA50" s="537">
        <v>6.8596000000000004E-2</v>
      </c>
      <c r="AB50" s="537">
        <v>6.3888E-2</v>
      </c>
      <c r="AC50" s="537">
        <v>6.1247999999999997E-2</v>
      </c>
      <c r="AD50" s="537">
        <v>4.6508090437159103E-2</v>
      </c>
      <c r="AE50" s="537">
        <v>4.2357833492165702E-2</v>
      </c>
      <c r="AF50" s="537">
        <v>4.0875936658694698E-2</v>
      </c>
      <c r="AG50" s="537">
        <v>3.5156001084192402E-2</v>
      </c>
      <c r="AH50" s="1112">
        <v>2.9612000526585004E-2</v>
      </c>
      <c r="AI50" s="1112">
        <v>3.6651530291217697E-2</v>
      </c>
      <c r="AJ50" s="537">
        <v>5.1875910778931694E-2</v>
      </c>
    </row>
    <row r="51" spans="1:36" ht="13.5" customHeight="1" x14ac:dyDescent="0.25">
      <c r="A51" s="5" t="s">
        <v>1406</v>
      </c>
      <c r="B51" s="5" t="s">
        <v>46</v>
      </c>
      <c r="C51" s="478" t="s">
        <v>12</v>
      </c>
      <c r="D51" s="5" t="s">
        <v>45</v>
      </c>
      <c r="E51" s="537">
        <v>1.014594</v>
      </c>
      <c r="F51" s="537">
        <v>1.020858</v>
      </c>
      <c r="G51" s="537">
        <v>1.0251210000000002</v>
      </c>
      <c r="H51" s="537">
        <v>0.98309999999999997</v>
      </c>
      <c r="I51" s="537">
        <v>0.99749850000000007</v>
      </c>
      <c r="J51" s="537">
        <v>0.96369899999999997</v>
      </c>
      <c r="K51" s="537">
        <v>1.0095045</v>
      </c>
      <c r="L51" s="537">
        <v>0.98975550000000001</v>
      </c>
      <c r="M51" s="537">
        <v>0.86782500000000007</v>
      </c>
      <c r="N51" s="537">
        <v>0.65850300000000006</v>
      </c>
      <c r="O51" s="537">
        <v>0.65641499999999997</v>
      </c>
      <c r="P51" s="537">
        <v>0.61408950000000007</v>
      </c>
      <c r="Q51" s="537">
        <v>0.53848649999999998</v>
      </c>
      <c r="R51" s="537">
        <v>0.60956550000000009</v>
      </c>
      <c r="S51" s="537">
        <v>0.47645549999999998</v>
      </c>
      <c r="T51" s="537">
        <v>0.52204349999999999</v>
      </c>
      <c r="U51" s="537">
        <v>0.431085</v>
      </c>
      <c r="V51" s="537">
        <v>0.49146300000000004</v>
      </c>
      <c r="W51" s="537">
        <v>0.47332350000000001</v>
      </c>
      <c r="X51" s="537">
        <v>0.45196499999999995</v>
      </c>
      <c r="Y51" s="537">
        <v>0.49368150000000005</v>
      </c>
      <c r="Z51" s="537">
        <v>0.54305399999999993</v>
      </c>
      <c r="AA51" s="537">
        <v>0.50912400000000002</v>
      </c>
      <c r="AB51" s="537">
        <v>0.49228949999999999</v>
      </c>
      <c r="AC51" s="537">
        <v>0.40824749999999999</v>
      </c>
      <c r="AD51" s="537">
        <v>0.38042393090530507</v>
      </c>
      <c r="AE51" s="537">
        <v>0.37722555905321703</v>
      </c>
      <c r="AF51" s="537">
        <v>0.40837800072322089</v>
      </c>
      <c r="AG51" s="537">
        <v>0.41438100022818702</v>
      </c>
      <c r="AH51" s="1112">
        <v>0.41472900016274106</v>
      </c>
      <c r="AI51" s="1112">
        <v>0.298236000821481</v>
      </c>
      <c r="AJ51" s="537">
        <v>0.32281349835130102</v>
      </c>
    </row>
    <row r="52" spans="1:36" ht="13.5" customHeight="1" x14ac:dyDescent="0.25">
      <c r="A52" s="5"/>
      <c r="B52" s="5"/>
      <c r="C52" s="5"/>
      <c r="D52" s="5"/>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1112"/>
      <c r="AI52" s="1112"/>
      <c r="AJ52" s="537"/>
    </row>
    <row r="53" spans="1:36" ht="13.5" customHeight="1" x14ac:dyDescent="0.25">
      <c r="A53" s="315" t="s">
        <v>1407</v>
      </c>
      <c r="B53" s="317" t="s">
        <v>47</v>
      </c>
      <c r="C53" s="5"/>
      <c r="D53" s="5"/>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1112"/>
      <c r="AI53" s="1112"/>
      <c r="AJ53" s="537"/>
    </row>
    <row r="54" spans="1:36" ht="13.5" customHeight="1" x14ac:dyDescent="0.25">
      <c r="A54" s="5" t="s">
        <v>1408</v>
      </c>
      <c r="B54" s="5" t="s">
        <v>48</v>
      </c>
      <c r="C54" s="5" t="s">
        <v>49</v>
      </c>
      <c r="D54" s="5" t="s">
        <v>35</v>
      </c>
      <c r="E54" s="537">
        <v>7.0985321940000006</v>
      </c>
      <c r="F54" s="537">
        <v>7.8447132100000001</v>
      </c>
      <c r="G54" s="537">
        <v>7.64338721000001</v>
      </c>
      <c r="H54" s="537">
        <v>7.3967030310000004</v>
      </c>
      <c r="I54" s="537">
        <v>7.41914151000001</v>
      </c>
      <c r="J54" s="537">
        <v>7.1853808679999904</v>
      </c>
      <c r="K54" s="537">
        <v>7.2874509999999999</v>
      </c>
      <c r="L54" s="537">
        <v>6.6666967369999899</v>
      </c>
      <c r="M54" s="537">
        <v>6.3712371399999999</v>
      </c>
      <c r="N54" s="537">
        <v>6.7004569039999895</v>
      </c>
      <c r="O54" s="537">
        <v>6.8245327079999996</v>
      </c>
      <c r="P54" s="537">
        <v>6.9762182819999996</v>
      </c>
      <c r="Q54" s="537">
        <v>7.1813220850000095</v>
      </c>
      <c r="R54" s="537">
        <v>6.5210951490000202</v>
      </c>
      <c r="S54" s="537">
        <v>6.4774688520000003</v>
      </c>
      <c r="T54" s="537">
        <v>6.7873578520000102</v>
      </c>
      <c r="U54" s="537">
        <v>7.0976838669999998</v>
      </c>
      <c r="V54" s="537">
        <v>7.4309163130000098</v>
      </c>
      <c r="W54" s="537">
        <v>7.7175615799999999</v>
      </c>
      <c r="X54" s="537">
        <v>7.1947784250000204</v>
      </c>
      <c r="Y54" s="537">
        <v>7.9277618699999906</v>
      </c>
      <c r="Z54" s="537">
        <v>7.7194345289999804</v>
      </c>
      <c r="AA54" s="537">
        <v>7.8238118119999998</v>
      </c>
      <c r="AB54" s="537">
        <v>7.9039270159999999</v>
      </c>
      <c r="AC54" s="537">
        <v>6.3061271709999902</v>
      </c>
      <c r="AD54" s="537">
        <v>8.008429488536688</v>
      </c>
      <c r="AE54" s="537">
        <v>8.1997831683121394</v>
      </c>
      <c r="AF54" s="537">
        <v>8.2525155808721671</v>
      </c>
      <c r="AG54" s="537">
        <v>7.0554399814918858</v>
      </c>
      <c r="AH54" s="1112">
        <v>6.5371183672385351</v>
      </c>
      <c r="AI54" s="1112">
        <v>5.2956106602962159</v>
      </c>
      <c r="AJ54" s="537">
        <v>5.7666394387708921</v>
      </c>
    </row>
    <row r="55" spans="1:36" ht="13.5" customHeight="1" x14ac:dyDescent="0.25">
      <c r="A55" s="5" t="s">
        <v>1409</v>
      </c>
      <c r="B55" s="5" t="s">
        <v>50</v>
      </c>
      <c r="C55" s="480" t="s">
        <v>20</v>
      </c>
      <c r="D55" s="5" t="s">
        <v>35</v>
      </c>
      <c r="E55" s="537">
        <v>1.35</v>
      </c>
      <c r="F55" s="537">
        <v>1.33</v>
      </c>
      <c r="G55" s="537">
        <v>1.46</v>
      </c>
      <c r="H55" s="537">
        <v>1.55</v>
      </c>
      <c r="I55" s="537">
        <v>1.55</v>
      </c>
      <c r="J55" s="537">
        <v>1.55</v>
      </c>
      <c r="K55" s="537">
        <v>1.55</v>
      </c>
      <c r="L55" s="537">
        <v>1.55</v>
      </c>
      <c r="M55" s="537">
        <v>1.55</v>
      </c>
      <c r="N55" s="537">
        <v>1.55</v>
      </c>
      <c r="O55" s="537">
        <v>1.55</v>
      </c>
      <c r="P55" s="537">
        <v>1.55</v>
      </c>
      <c r="Q55" s="537">
        <v>1.55</v>
      </c>
      <c r="R55" s="537">
        <v>1.55</v>
      </c>
      <c r="S55" s="537">
        <v>1.55</v>
      </c>
      <c r="T55" s="537">
        <v>1.55</v>
      </c>
      <c r="U55" s="537">
        <v>1.55</v>
      </c>
      <c r="V55" s="537">
        <v>1.55</v>
      </c>
      <c r="W55" s="537">
        <v>1.56</v>
      </c>
      <c r="X55" s="537">
        <v>1.56</v>
      </c>
      <c r="Y55" s="537">
        <v>1.56</v>
      </c>
      <c r="Z55" s="537">
        <v>1.56</v>
      </c>
      <c r="AA55" s="537">
        <v>1.56</v>
      </c>
      <c r="AB55" s="537">
        <v>1.56</v>
      </c>
      <c r="AC55" s="537">
        <v>1.56</v>
      </c>
      <c r="AD55" s="537">
        <v>1.5669767541871558</v>
      </c>
      <c r="AE55" s="537">
        <v>1.565269109938809</v>
      </c>
      <c r="AF55" s="537">
        <v>1.5674466402293634</v>
      </c>
      <c r="AG55" s="537">
        <v>1.5648100812862611</v>
      </c>
      <c r="AH55" s="1112">
        <v>1.5583935268331455</v>
      </c>
      <c r="AI55" s="1112">
        <v>0.62876917426086265</v>
      </c>
      <c r="AJ55" s="537">
        <v>0.68469631752974869</v>
      </c>
    </row>
    <row r="56" spans="1:36" ht="13.5" customHeight="1" x14ac:dyDescent="0.25">
      <c r="A56" s="1028" t="s">
        <v>1410</v>
      </c>
      <c r="B56" s="1028" t="s">
        <v>2033</v>
      </c>
      <c r="C56" s="1009"/>
      <c r="D56" s="5" t="s">
        <v>35</v>
      </c>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1112"/>
      <c r="AI56" s="1112">
        <v>0</v>
      </c>
      <c r="AJ56" s="537">
        <v>5.2666290623781767E-2</v>
      </c>
    </row>
    <row r="57" spans="1:36" ht="13.5" customHeight="1" x14ac:dyDescent="0.25">
      <c r="A57" s="5" t="s">
        <v>2034</v>
      </c>
      <c r="B57" s="5" t="s">
        <v>51</v>
      </c>
      <c r="C57" s="478" t="s">
        <v>12</v>
      </c>
      <c r="D57" s="5" t="s">
        <v>35</v>
      </c>
      <c r="E57" s="537">
        <v>0.99188100000000501</v>
      </c>
      <c r="F57" s="537">
        <v>0.99188100000000301</v>
      </c>
      <c r="G57" s="537">
        <v>0.74880200000000297</v>
      </c>
      <c r="H57" s="537">
        <v>0.83815600000000201</v>
      </c>
      <c r="I57" s="537">
        <v>1.0473939999999999</v>
      </c>
      <c r="J57" s="537">
        <v>1.181511</v>
      </c>
      <c r="K57" s="537">
        <v>1.345728</v>
      </c>
      <c r="L57" s="537">
        <v>1.5015178</v>
      </c>
      <c r="M57" s="537">
        <v>1.7091736000000002</v>
      </c>
      <c r="N57" s="537">
        <v>1.9603604000000001</v>
      </c>
      <c r="O57" s="537">
        <v>1.8675660999999999</v>
      </c>
      <c r="P57" s="537">
        <v>2.0878501999999997</v>
      </c>
      <c r="Q57" s="537">
        <v>2.3239951000000101</v>
      </c>
      <c r="R57" s="537">
        <v>2.3493809999999997</v>
      </c>
      <c r="S57" s="537">
        <v>2.5012654000000003</v>
      </c>
      <c r="T57" s="537">
        <v>3.0975108000000002</v>
      </c>
      <c r="U57" s="537">
        <v>3.3363279000000001</v>
      </c>
      <c r="V57" s="537">
        <v>3.9216176999999997</v>
      </c>
      <c r="W57" s="537">
        <v>3.9817139999999998</v>
      </c>
      <c r="X57" s="537">
        <v>4.6873826999999997</v>
      </c>
      <c r="Y57" s="537">
        <v>5.6300236999999997</v>
      </c>
      <c r="Z57" s="537">
        <v>5.9849550000000002</v>
      </c>
      <c r="AA57" s="537">
        <v>4.6532879999999999</v>
      </c>
      <c r="AB57" s="537">
        <v>5.416925</v>
      </c>
      <c r="AC57" s="537">
        <v>4.8265502999999903</v>
      </c>
      <c r="AD57" s="537">
        <v>4.6797036462172201</v>
      </c>
      <c r="AE57" s="537">
        <v>3.4404606492463299</v>
      </c>
      <c r="AF57" s="537">
        <v>2.9684639239357904</v>
      </c>
      <c r="AG57" s="537">
        <v>4.1536752941511397</v>
      </c>
      <c r="AH57" s="1112">
        <v>3.6562843832361294</v>
      </c>
      <c r="AI57" s="1112">
        <v>2.2800405656327198</v>
      </c>
      <c r="AJ57" s="537">
        <v>2.8895273699667001</v>
      </c>
    </row>
    <row r="58" spans="1:36" ht="13.5" customHeight="1" x14ac:dyDescent="0.25">
      <c r="A58" s="5"/>
      <c r="B58" s="5"/>
      <c r="C58" s="5"/>
      <c r="D58" s="5"/>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1112"/>
      <c r="AI58" s="1112"/>
      <c r="AJ58" s="537"/>
    </row>
    <row r="59" spans="1:36" ht="13.5" customHeight="1" x14ac:dyDescent="0.25">
      <c r="A59" s="315" t="s">
        <v>1411</v>
      </c>
      <c r="B59" s="317" t="s">
        <v>52</v>
      </c>
      <c r="C59" s="5"/>
      <c r="D59" s="5"/>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1112"/>
      <c r="AI59" s="1112"/>
      <c r="AJ59" s="537"/>
    </row>
    <row r="60" spans="1:36" ht="13.5" customHeight="1" x14ac:dyDescent="0.25">
      <c r="A60" s="5" t="s">
        <v>1412</v>
      </c>
      <c r="B60" s="5" t="s">
        <v>36</v>
      </c>
      <c r="C60" s="478" t="s">
        <v>12</v>
      </c>
      <c r="D60" s="5" t="s">
        <v>53</v>
      </c>
      <c r="E60" s="537">
        <v>13.035020000000001</v>
      </c>
      <c r="F60" s="537">
        <v>12.503755</v>
      </c>
      <c r="G60" s="537">
        <v>11.859099000000001</v>
      </c>
      <c r="H60" s="537">
        <v>11.832782999999999</v>
      </c>
      <c r="I60" s="537">
        <v>12.523577999999999</v>
      </c>
      <c r="J60" s="537">
        <v>14.102709999999998</v>
      </c>
      <c r="K60" s="537">
        <v>13.60735</v>
      </c>
      <c r="L60" s="537">
        <v>13.984226000000001</v>
      </c>
      <c r="M60" s="537">
        <v>14.675463800000001</v>
      </c>
      <c r="N60" s="537">
        <v>14.973414099999999</v>
      </c>
      <c r="O60" s="537">
        <v>14.6721451</v>
      </c>
      <c r="P60" s="537">
        <v>14.696712099999999</v>
      </c>
      <c r="Q60" s="537">
        <v>12.4622788</v>
      </c>
      <c r="R60" s="537">
        <v>11.244919300000001</v>
      </c>
      <c r="S60" s="537">
        <v>10.635097400000001</v>
      </c>
      <c r="T60" s="537">
        <v>10.364127699999999</v>
      </c>
      <c r="U60" s="537">
        <v>9.7587882000000015</v>
      </c>
      <c r="V60" s="537">
        <v>8.3770883999999999</v>
      </c>
      <c r="W60" s="537">
        <v>7.3184687999999998</v>
      </c>
      <c r="X60" s="537">
        <v>6.5936159999999999</v>
      </c>
      <c r="Y60" s="537">
        <v>7.1761247999999993</v>
      </c>
      <c r="Z60" s="537">
        <v>6.6705551999999999</v>
      </c>
      <c r="AA60" s="537">
        <v>5.4357695999999995</v>
      </c>
      <c r="AB60" s="537">
        <v>6.1005744000000002</v>
      </c>
      <c r="AC60" s="537">
        <v>5.6106000000000007</v>
      </c>
      <c r="AD60" s="537">
        <v>6.7810176000000002</v>
      </c>
      <c r="AE60" s="537">
        <v>6.7665024000000003</v>
      </c>
      <c r="AF60" s="537">
        <v>5.7060288000000003</v>
      </c>
      <c r="AG60" s="537">
        <v>5.5156031999999993</v>
      </c>
      <c r="AH60" s="1112">
        <v>6.1360415999999995</v>
      </c>
      <c r="AI60" s="1112">
        <v>6.8445420000000006</v>
      </c>
      <c r="AJ60" s="537">
        <v>5.7969175999999996</v>
      </c>
    </row>
    <row r="61" spans="1:36" ht="13.5" customHeight="1" x14ac:dyDescent="0.25">
      <c r="A61" s="5" t="s">
        <v>1413</v>
      </c>
      <c r="B61" s="5" t="s">
        <v>54</v>
      </c>
      <c r="C61" s="478" t="s">
        <v>12</v>
      </c>
      <c r="D61" s="5" t="s">
        <v>53</v>
      </c>
      <c r="E61" s="1113">
        <v>2.8943129999999999</v>
      </c>
      <c r="F61" s="1113">
        <v>3.0241599999999997</v>
      </c>
      <c r="G61" s="1113">
        <v>3.1375659999999996</v>
      </c>
      <c r="H61" s="1113">
        <v>3.23285</v>
      </c>
      <c r="I61" s="1113">
        <v>3.0408059999999999</v>
      </c>
      <c r="J61" s="1113">
        <v>3.555069</v>
      </c>
      <c r="K61" s="1113">
        <v>3.4720849999999999</v>
      </c>
      <c r="L61" s="1113">
        <v>3.6864330000000001</v>
      </c>
      <c r="M61" s="1113">
        <v>3.0548280000000001</v>
      </c>
      <c r="N61" s="1113">
        <v>3.1851260000000003</v>
      </c>
      <c r="O61" s="1113">
        <v>2.9715569999999998</v>
      </c>
      <c r="P61" s="1113">
        <v>2.6647950000000002</v>
      </c>
      <c r="Q61" s="1113">
        <v>2.0671789999999999</v>
      </c>
      <c r="R61" s="1113">
        <v>1.9741500000000001</v>
      </c>
      <c r="S61" s="1113">
        <v>1.883704</v>
      </c>
      <c r="T61" s="1113">
        <v>1.9010060000000002</v>
      </c>
      <c r="U61" s="1113">
        <v>1.862384</v>
      </c>
      <c r="V61" s="1113">
        <v>1.758777</v>
      </c>
      <c r="W61" s="1113">
        <v>1.9564790000000001</v>
      </c>
      <c r="X61" s="1113">
        <v>2.157502</v>
      </c>
      <c r="Y61" s="1113">
        <v>1.683829</v>
      </c>
      <c r="Z61" s="1113">
        <v>0.83799900000000005</v>
      </c>
      <c r="AA61" s="1113">
        <v>0.56551300000000004</v>
      </c>
      <c r="AB61" s="1113">
        <v>0.87190599999999996</v>
      </c>
      <c r="AC61" s="1113">
        <v>1.370835</v>
      </c>
      <c r="AD61" s="1113">
        <v>0.98399999999999999</v>
      </c>
      <c r="AE61" s="1113">
        <v>0.78720000000000001</v>
      </c>
      <c r="AF61" s="1113">
        <v>0.78720000000000001</v>
      </c>
      <c r="AG61" s="1113">
        <v>0.73799999999999999</v>
      </c>
      <c r="AH61" s="1112">
        <v>0.29519999999999996</v>
      </c>
      <c r="AI61" s="1112">
        <v>0</v>
      </c>
      <c r="AJ61" s="537">
        <v>0</v>
      </c>
    </row>
    <row r="62" spans="1:36" ht="13.5" customHeight="1" x14ac:dyDescent="0.25">
      <c r="A62" s="5"/>
      <c r="B62" s="5"/>
      <c r="C62" s="5"/>
      <c r="D62" s="5"/>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1112"/>
      <c r="AI62" s="1112"/>
      <c r="AJ62" s="537"/>
    </row>
    <row r="63" spans="1:36" ht="13.5" customHeight="1" x14ac:dyDescent="0.25">
      <c r="A63" s="315" t="s">
        <v>1414</v>
      </c>
      <c r="B63" s="317" t="s">
        <v>55</v>
      </c>
      <c r="C63" s="5"/>
      <c r="D63" s="5"/>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1112"/>
      <c r="AI63" s="1112"/>
      <c r="AJ63" s="537"/>
    </row>
    <row r="64" spans="1:36" ht="13.5" customHeight="1" x14ac:dyDescent="0.25">
      <c r="A64" s="5" t="s">
        <v>1415</v>
      </c>
      <c r="B64" s="5" t="s">
        <v>56</v>
      </c>
      <c r="C64" s="478" t="s">
        <v>12</v>
      </c>
      <c r="D64" s="5"/>
      <c r="E64" s="537">
        <v>142.83464000000004</v>
      </c>
      <c r="F64" s="537">
        <v>143.31527</v>
      </c>
      <c r="G64" s="537">
        <v>148.60509299999998</v>
      </c>
      <c r="H64" s="537">
        <v>156.96822420000004</v>
      </c>
      <c r="I64" s="537">
        <v>160.60995929999999</v>
      </c>
      <c r="J64" s="537">
        <v>165.27206849999999</v>
      </c>
      <c r="K64" s="537">
        <v>172.46425699999998</v>
      </c>
      <c r="L64" s="537">
        <v>170.1366772000022</v>
      </c>
      <c r="M64" s="537">
        <v>171.06557239999995</v>
      </c>
      <c r="N64" s="537">
        <v>171.09449480000006</v>
      </c>
      <c r="O64" s="537">
        <v>165.95306439999993</v>
      </c>
      <c r="P64" s="537">
        <v>169.78099760000003</v>
      </c>
      <c r="Q64" s="537">
        <v>171.69675639999997</v>
      </c>
      <c r="R64" s="537">
        <v>172.42925120000001</v>
      </c>
      <c r="S64" s="537">
        <v>170.62226039999999</v>
      </c>
      <c r="T64" s="537">
        <v>169.07206920000004</v>
      </c>
      <c r="U64" s="537">
        <v>172.24772109999998</v>
      </c>
      <c r="V64" s="537">
        <v>174.8704672000014</v>
      </c>
      <c r="W64" s="537">
        <v>174.45710699999998</v>
      </c>
      <c r="X64" s="537">
        <v>175.1725919997285</v>
      </c>
      <c r="Y64" s="537">
        <v>175.06381200000004</v>
      </c>
      <c r="Z64" s="537">
        <v>177.84925199999992</v>
      </c>
      <c r="AA64" s="537">
        <v>169.23870899999997</v>
      </c>
      <c r="AB64" s="537">
        <v>165.22623600000003</v>
      </c>
      <c r="AC64" s="537">
        <v>163.8093318</v>
      </c>
      <c r="AD64" s="537">
        <v>164.31264088399487</v>
      </c>
      <c r="AE64" s="537">
        <v>168.57804664724841</v>
      </c>
      <c r="AF64" s="537">
        <v>174.36891813146769</v>
      </c>
      <c r="AG64" s="537">
        <v>178.75165471530713</v>
      </c>
      <c r="AH64" s="1112">
        <v>183.21713469145396</v>
      </c>
      <c r="AI64" s="1112">
        <v>155.30691732999819</v>
      </c>
      <c r="AJ64" s="537">
        <v>160.02765572226696</v>
      </c>
    </row>
    <row r="65" spans="1:36" ht="13.5" customHeight="1" x14ac:dyDescent="0.25">
      <c r="A65" s="5" t="s">
        <v>1416</v>
      </c>
      <c r="B65" s="5" t="s">
        <v>10</v>
      </c>
      <c r="C65" s="478" t="s">
        <v>12</v>
      </c>
      <c r="D65" s="5"/>
      <c r="E65" s="537">
        <v>0</v>
      </c>
      <c r="F65" s="537">
        <v>0</v>
      </c>
      <c r="G65" s="537">
        <v>0</v>
      </c>
      <c r="H65" s="537">
        <v>0</v>
      </c>
      <c r="I65" s="537">
        <v>0</v>
      </c>
      <c r="J65" s="537">
        <v>0</v>
      </c>
      <c r="K65" s="537">
        <v>0</v>
      </c>
      <c r="L65" s="537">
        <v>0</v>
      </c>
      <c r="M65" s="537">
        <v>0</v>
      </c>
      <c r="N65" s="537">
        <v>0</v>
      </c>
      <c r="O65" s="537">
        <v>0</v>
      </c>
      <c r="P65" s="537">
        <v>0</v>
      </c>
      <c r="Q65" s="537">
        <v>0</v>
      </c>
      <c r="R65" s="537">
        <v>0</v>
      </c>
      <c r="S65" s="537">
        <v>0</v>
      </c>
      <c r="T65" s="537">
        <v>0</v>
      </c>
      <c r="U65" s="537">
        <v>0.79820062518816182</v>
      </c>
      <c r="V65" s="537">
        <v>3.6859579126637128</v>
      </c>
      <c r="W65" s="537">
        <v>4.5222611040736718</v>
      </c>
      <c r="X65" s="537">
        <v>5.769094547521826</v>
      </c>
      <c r="Y65" s="537">
        <v>5.6118950818564572</v>
      </c>
      <c r="Z65" s="537">
        <v>6.2316077480825829</v>
      </c>
      <c r="AA65" s="537">
        <v>5.2113318047485828</v>
      </c>
      <c r="AB65" s="537">
        <v>5.2379237329453954</v>
      </c>
      <c r="AC65" s="537">
        <v>5.3783363282839556</v>
      </c>
      <c r="AD65" s="537">
        <v>5.9502778856723397</v>
      </c>
      <c r="AE65" s="537">
        <v>5.0488310457575318</v>
      </c>
      <c r="AF65" s="537">
        <v>5.3985786425835114</v>
      </c>
      <c r="AG65" s="537">
        <v>7.1456193597812092</v>
      </c>
      <c r="AH65" s="1112">
        <v>8.3205091841127192</v>
      </c>
      <c r="AI65" s="1112">
        <v>9.4809622364377404</v>
      </c>
      <c r="AJ65" s="537">
        <v>9.7656442433777979</v>
      </c>
    </row>
    <row r="66" spans="1:36" ht="13.5" customHeight="1" x14ac:dyDescent="0.25">
      <c r="A66" s="5" t="s">
        <v>1417</v>
      </c>
      <c r="B66" s="5" t="s">
        <v>920</v>
      </c>
      <c r="C66" s="477" t="s">
        <v>1820</v>
      </c>
      <c r="D66" s="5"/>
      <c r="E66" s="537">
        <v>176.50571199999999</v>
      </c>
      <c r="F66" s="537">
        <v>182.441991</v>
      </c>
      <c r="G66" s="537">
        <v>198.24806000000001</v>
      </c>
      <c r="H66" s="537">
        <v>202.624729</v>
      </c>
      <c r="I66" s="537">
        <v>192.58711000002435</v>
      </c>
      <c r="J66" s="537">
        <v>192.93583999999998</v>
      </c>
      <c r="K66" s="537">
        <v>202.65732299999999</v>
      </c>
      <c r="L66" s="537">
        <v>206.91848829999995</v>
      </c>
      <c r="M66" s="537">
        <v>217.23279239999997</v>
      </c>
      <c r="N66" s="537">
        <v>227.56493990000001</v>
      </c>
      <c r="O66" s="537">
        <v>235.92405560000003</v>
      </c>
      <c r="P66" s="537">
        <v>237.15322449999999</v>
      </c>
      <c r="Q66" s="537">
        <v>245.97195859999999</v>
      </c>
      <c r="R66" s="537">
        <v>255.45111399999993</v>
      </c>
      <c r="S66" s="537">
        <v>264.62589719993747</v>
      </c>
      <c r="T66" s="537">
        <v>269.27134450000005</v>
      </c>
      <c r="U66" s="537">
        <v>280.98006289999995</v>
      </c>
      <c r="V66" s="537">
        <v>285.80220239999994</v>
      </c>
      <c r="W66" s="537">
        <v>289.47273200000001</v>
      </c>
      <c r="X66" s="537">
        <v>273.08338199999997</v>
      </c>
      <c r="Y66" s="537">
        <v>274.75939679999999</v>
      </c>
      <c r="Z66" s="537">
        <v>278.11733500000003</v>
      </c>
      <c r="AA66" s="537">
        <v>266.898033</v>
      </c>
      <c r="AB66" s="537">
        <v>300.54996925391526</v>
      </c>
      <c r="AC66" s="537">
        <v>276.62897886375731</v>
      </c>
      <c r="AD66" s="537">
        <v>274.49075744409527</v>
      </c>
      <c r="AE66" s="537">
        <v>271.08536216812945</v>
      </c>
      <c r="AF66" s="537">
        <v>278.88226234812356</v>
      </c>
      <c r="AG66" s="537">
        <v>287.0011427490312</v>
      </c>
      <c r="AH66" s="1112">
        <v>280.43339235459018</v>
      </c>
      <c r="AI66" s="1112">
        <v>248.35288804323594</v>
      </c>
      <c r="AJ66" s="537">
        <v>245.57989921171705</v>
      </c>
    </row>
    <row r="67" spans="1:36" ht="13.5" customHeight="1" x14ac:dyDescent="0.25">
      <c r="A67" s="5" t="s">
        <v>1418</v>
      </c>
      <c r="B67" s="5" t="s">
        <v>13</v>
      </c>
      <c r="C67" s="478" t="s">
        <v>12</v>
      </c>
      <c r="D67" s="5"/>
      <c r="E67" s="537"/>
      <c r="F67" s="537"/>
      <c r="G67" s="537"/>
      <c r="H67" s="537"/>
      <c r="I67" s="537"/>
      <c r="J67" s="537"/>
      <c r="K67" s="537"/>
      <c r="L67" s="537"/>
      <c r="M67" s="537"/>
      <c r="N67" s="537"/>
      <c r="O67" s="537"/>
      <c r="P67" s="537"/>
      <c r="Q67" s="537"/>
      <c r="R67" s="537">
        <v>0.13397436115851266</v>
      </c>
      <c r="S67" s="537">
        <v>0.1340131149840956</v>
      </c>
      <c r="T67" s="537">
        <v>0.10098925285740827</v>
      </c>
      <c r="U67" s="537">
        <v>0.96793131988327341</v>
      </c>
      <c r="V67" s="537">
        <v>9.344072005687929</v>
      </c>
      <c r="W67" s="537">
        <v>7.5232913145699625</v>
      </c>
      <c r="X67" s="537">
        <v>9.8344015451116533</v>
      </c>
      <c r="Y67" s="537">
        <v>3.9624144451178869</v>
      </c>
      <c r="Z67" s="537">
        <v>7.2074492389248439</v>
      </c>
      <c r="AA67" s="537">
        <v>7.8439999999999976</v>
      </c>
      <c r="AB67" s="537">
        <v>8.246762354049709</v>
      </c>
      <c r="AC67" s="537">
        <v>10.632767592108339</v>
      </c>
      <c r="AD67" s="537">
        <v>7.7906868517877346</v>
      </c>
      <c r="AE67" s="537">
        <v>5.9194001695840717</v>
      </c>
      <c r="AF67" s="537">
        <v>8.8052461916501787</v>
      </c>
      <c r="AG67" s="537">
        <v>16.334615126996038</v>
      </c>
      <c r="AH67" s="1112">
        <v>20.696515757778744</v>
      </c>
      <c r="AI67" s="1112">
        <v>15.3366475271781</v>
      </c>
      <c r="AJ67" s="537">
        <v>18.599063025891962</v>
      </c>
    </row>
    <row r="68" spans="1:36" ht="13.5" customHeight="1" x14ac:dyDescent="0.25">
      <c r="A68" s="5" t="s">
        <v>1419</v>
      </c>
      <c r="B68" s="5" t="s">
        <v>14</v>
      </c>
      <c r="C68" s="478" t="s">
        <v>12</v>
      </c>
      <c r="D68" s="5"/>
      <c r="E68" s="537">
        <v>41.08574119859999</v>
      </c>
      <c r="F68" s="537">
        <v>40.216437487799993</v>
      </c>
      <c r="G68" s="537">
        <v>39.393233900999995</v>
      </c>
      <c r="H68" s="537">
        <v>38.151289799088495</v>
      </c>
      <c r="I68" s="537">
        <v>36.09400169340001</v>
      </c>
      <c r="J68" s="537">
        <v>35.924870548265609</v>
      </c>
      <c r="K68" s="537">
        <v>35.466040502076211</v>
      </c>
      <c r="L68" s="537">
        <v>33.860879104899411</v>
      </c>
      <c r="M68" s="537">
        <v>32.554620299670795</v>
      </c>
      <c r="N68" s="537">
        <v>28.980322504798099</v>
      </c>
      <c r="O68" s="537">
        <v>25.237836601582504</v>
      </c>
      <c r="P68" s="537">
        <v>23.426665347594607</v>
      </c>
      <c r="Q68" s="537">
        <v>22.649562897189504</v>
      </c>
      <c r="R68" s="537">
        <v>19.812520196442499</v>
      </c>
      <c r="S68" s="537">
        <v>19.665885753181499</v>
      </c>
      <c r="T68" s="537">
        <v>18.7609806010786</v>
      </c>
      <c r="U68" s="537">
        <v>18.049520249661995</v>
      </c>
      <c r="V68" s="537">
        <v>15.2077617001215</v>
      </c>
      <c r="W68" s="537">
        <v>15.395351249936702</v>
      </c>
      <c r="X68" s="537">
        <v>15.354269549730299</v>
      </c>
      <c r="Y68" s="537">
        <v>14.399961281999996</v>
      </c>
      <c r="Z68" s="537">
        <v>12.960548399913899</v>
      </c>
      <c r="AA68" s="537">
        <v>12.744853649624</v>
      </c>
      <c r="AB68" s="537">
        <v>11.954426550000001</v>
      </c>
      <c r="AC68" s="537">
        <v>9.2249305501189998</v>
      </c>
      <c r="AD68" s="537">
        <v>8.0694497841010104</v>
      </c>
      <c r="AE68" s="537">
        <v>7.5923688885856278</v>
      </c>
      <c r="AF68" s="537">
        <v>6.8243729110971412</v>
      </c>
      <c r="AG68" s="537">
        <v>6.1886138654429397</v>
      </c>
      <c r="AH68" s="1112">
        <v>5.7819015147540584</v>
      </c>
      <c r="AI68" s="1112">
        <v>4.8532778444631912</v>
      </c>
      <c r="AJ68" s="537">
        <v>4.8598145036359313</v>
      </c>
    </row>
    <row r="69" spans="1:36" ht="13.5" customHeight="1" x14ac:dyDescent="0.25">
      <c r="A69" s="1028" t="s">
        <v>1420</v>
      </c>
      <c r="B69" s="5" t="s">
        <v>919</v>
      </c>
      <c r="C69" s="1010" t="s">
        <v>1821</v>
      </c>
      <c r="D69" s="5"/>
      <c r="E69" s="537">
        <v>52.595860508748082</v>
      </c>
      <c r="F69" s="537">
        <v>52.653574797143584</v>
      </c>
      <c r="G69" s="537">
        <v>52.495084201122978</v>
      </c>
      <c r="H69" s="537">
        <v>51.84002516787163</v>
      </c>
      <c r="I69" s="537">
        <v>53.611505752508116</v>
      </c>
      <c r="J69" s="537">
        <v>54.392754518323819</v>
      </c>
      <c r="K69" s="537">
        <v>55.144991490958112</v>
      </c>
      <c r="L69" s="537">
        <v>54.675933978123524</v>
      </c>
      <c r="M69" s="537">
        <v>54.655621736568925</v>
      </c>
      <c r="N69" s="537">
        <v>57.890383059126293</v>
      </c>
      <c r="O69" s="537">
        <v>57.190258637501977</v>
      </c>
      <c r="P69" s="537">
        <v>57.333683177685359</v>
      </c>
      <c r="Q69" s="537">
        <v>54.610169312129557</v>
      </c>
      <c r="R69" s="537">
        <v>53.741117160602748</v>
      </c>
      <c r="S69" s="537">
        <v>53.353277461015708</v>
      </c>
      <c r="T69" s="537">
        <v>55.241552449565326</v>
      </c>
      <c r="U69" s="537">
        <v>54.427184849199641</v>
      </c>
      <c r="V69" s="537">
        <v>54.462382311648383</v>
      </c>
      <c r="W69" s="537">
        <v>54.855437020269846</v>
      </c>
      <c r="X69" s="537">
        <v>53.628190869438171</v>
      </c>
      <c r="Y69" s="537">
        <v>51.54164704824796</v>
      </c>
      <c r="Z69" s="537">
        <v>53.047470806231317</v>
      </c>
      <c r="AA69" s="537">
        <v>49.530235617305287</v>
      </c>
      <c r="AB69" s="1114"/>
      <c r="AC69" s="1114"/>
      <c r="AD69" s="1114"/>
      <c r="AE69" s="1114"/>
      <c r="AF69" s="1114"/>
      <c r="AG69" s="1114"/>
      <c r="AH69" s="1114"/>
      <c r="AI69" s="1114"/>
      <c r="AJ69" s="1114"/>
    </row>
    <row r="70" spans="1:36" ht="13.5" customHeight="1" x14ac:dyDescent="0.25">
      <c r="A70" s="5" t="s">
        <v>1421</v>
      </c>
      <c r="B70" s="5" t="s">
        <v>57</v>
      </c>
      <c r="C70" s="478" t="s">
        <v>12</v>
      </c>
      <c r="D70" s="5"/>
      <c r="E70" s="537">
        <v>9.4517010000000052</v>
      </c>
      <c r="F70" s="537">
        <v>10.085048000000004</v>
      </c>
      <c r="G70" s="537">
        <v>9.6406430000000132</v>
      </c>
      <c r="H70" s="537">
        <v>9.6482110000000016</v>
      </c>
      <c r="I70" s="537">
        <v>9.7090990000000108</v>
      </c>
      <c r="J70" s="537">
        <v>9.8391309999999912</v>
      </c>
      <c r="K70" s="537">
        <v>10.258552999999999</v>
      </c>
      <c r="L70" s="537">
        <v>9.7324109999999902</v>
      </c>
      <c r="M70" s="537">
        <v>9.6329361999999996</v>
      </c>
      <c r="N70" s="537">
        <v>10.201683799999991</v>
      </c>
      <c r="O70" s="537">
        <v>10.221294299999999</v>
      </c>
      <c r="P70" s="537">
        <v>10.581610299999999</v>
      </c>
      <c r="Q70" s="537">
        <v>11.01118800000002</v>
      </c>
      <c r="R70" s="537">
        <v>10.364688000000019</v>
      </c>
      <c r="S70" s="537">
        <v>10.461275100000002</v>
      </c>
      <c r="T70" s="537">
        <v>11.36740950000001</v>
      </c>
      <c r="U70" s="537">
        <v>11.9245632</v>
      </c>
      <c r="V70" s="537">
        <v>12.850609200000008</v>
      </c>
      <c r="W70" s="537">
        <v>13.207923000000001</v>
      </c>
      <c r="X70" s="537">
        <v>13.397498400000021</v>
      </c>
      <c r="Y70" s="537">
        <v>15.079440099999989</v>
      </c>
      <c r="Z70" s="537">
        <v>15.23201899999998</v>
      </c>
      <c r="AA70" s="537">
        <v>14.010389</v>
      </c>
      <c r="AB70" s="537">
        <v>14.85951</v>
      </c>
      <c r="AC70" s="537">
        <v>12.676435199999981</v>
      </c>
      <c r="AD70" s="537">
        <v>14.203328248099863</v>
      </c>
      <c r="AE70" s="537">
        <v>13.162981018785869</v>
      </c>
      <c r="AF70" s="537">
        <v>12.731812693080482</v>
      </c>
      <c r="AG70" s="537">
        <v>12.677556198044456</v>
      </c>
      <c r="AH70" s="1112">
        <v>11.630859482936721</v>
      </c>
      <c r="AI70" s="1112">
        <v>8.6764812500049793</v>
      </c>
      <c r="AJ70" s="537">
        <v>9.8437472128606558</v>
      </c>
    </row>
    <row r="71" spans="1:36" ht="13.5" customHeight="1" x14ac:dyDescent="0.25">
      <c r="A71" s="5" t="s">
        <v>1422</v>
      </c>
      <c r="B71" s="5" t="s">
        <v>13</v>
      </c>
      <c r="C71" s="478"/>
      <c r="D71" s="5"/>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v>4.239267484261372E-2</v>
      </c>
      <c r="AE71" s="537">
        <v>3.272274647881699E-2</v>
      </c>
      <c r="AF71" s="537">
        <v>4.7451868087825415E-2</v>
      </c>
      <c r="AG71" s="537">
        <v>1.0163134293000774E-2</v>
      </c>
      <c r="AH71" s="1112">
        <v>2.1183773352587067E-2</v>
      </c>
      <c r="AI71" s="1112">
        <v>1.3417834085335046E-2</v>
      </c>
      <c r="AJ71" s="537">
        <v>6.3608075896692665E-2</v>
      </c>
    </row>
    <row r="72" spans="1:36" ht="13.5" customHeight="1" x14ac:dyDescent="0.25">
      <c r="A72" s="1028" t="s">
        <v>1423</v>
      </c>
      <c r="B72" s="5" t="s">
        <v>58</v>
      </c>
      <c r="C72" s="1009" t="s">
        <v>2035</v>
      </c>
      <c r="D72" s="5"/>
      <c r="E72" s="537"/>
      <c r="F72" s="537"/>
      <c r="G72" s="537"/>
      <c r="H72" s="537"/>
      <c r="I72" s="537"/>
      <c r="J72" s="537"/>
      <c r="K72" s="537"/>
      <c r="L72" s="537"/>
      <c r="M72" s="537"/>
      <c r="N72" s="537"/>
      <c r="O72" s="537"/>
      <c r="P72" s="537"/>
      <c r="Q72" s="537"/>
      <c r="R72" s="537"/>
      <c r="S72" s="537"/>
      <c r="T72" s="537"/>
      <c r="U72" s="537">
        <v>0.4634146341463396</v>
      </c>
      <c r="V72" s="537">
        <v>2.1080617495711884</v>
      </c>
      <c r="W72" s="537">
        <v>2.5925501432664735</v>
      </c>
      <c r="X72" s="537">
        <v>3.2939497716895008</v>
      </c>
      <c r="Y72" s="537">
        <v>3.2061679040548157</v>
      </c>
      <c r="Z72" s="537">
        <v>3.5044994375703102</v>
      </c>
      <c r="AA72" s="537">
        <v>3.079787234042545</v>
      </c>
      <c r="AB72" s="537">
        <v>3.170702179176752</v>
      </c>
      <c r="AC72" s="537">
        <v>3.2838827838827793</v>
      </c>
      <c r="AD72" s="537">
        <v>3.6214353125764953</v>
      </c>
      <c r="AE72" s="537">
        <v>2.9949237759081635</v>
      </c>
      <c r="AF72" s="537">
        <v>3.0960460487170707</v>
      </c>
      <c r="AG72" s="537">
        <v>3.9974993302191271</v>
      </c>
      <c r="AH72" s="1112">
        <v>4.5415490281587241</v>
      </c>
      <c r="AI72" s="1112">
        <v>6.1046900311945835</v>
      </c>
      <c r="AJ72" s="537">
        <v>6.1024873206595016</v>
      </c>
    </row>
    <row r="73" spans="1:36" ht="13.5" customHeight="1" x14ac:dyDescent="0.25">
      <c r="A73" s="1028" t="s">
        <v>2036</v>
      </c>
      <c r="B73" s="5" t="s">
        <v>59</v>
      </c>
      <c r="C73" s="1009" t="s">
        <v>2037</v>
      </c>
      <c r="D73" s="5"/>
      <c r="E73" s="537"/>
      <c r="F73" s="537"/>
      <c r="G73" s="537"/>
      <c r="H73" s="537"/>
      <c r="I73" s="537"/>
      <c r="J73" s="537"/>
      <c r="K73" s="537"/>
      <c r="L73" s="537"/>
      <c r="M73" s="537"/>
      <c r="N73" s="537"/>
      <c r="O73" s="537"/>
      <c r="P73" s="537"/>
      <c r="Q73" s="537"/>
      <c r="R73" s="537">
        <v>4.3330442248053373E-2</v>
      </c>
      <c r="S73" s="537">
        <v>4.2145249017325623E-2</v>
      </c>
      <c r="T73" s="537">
        <v>3.1120258642017468E-2</v>
      </c>
      <c r="U73" s="537">
        <v>0.288583901027399</v>
      </c>
      <c r="V73" s="537">
        <v>2.7461194686500856</v>
      </c>
      <c r="W73" s="537">
        <v>2.1849189208005484</v>
      </c>
      <c r="X73" s="537">
        <v>3.0101172905318907</v>
      </c>
      <c r="Y73" s="537">
        <v>1.2143431716880086</v>
      </c>
      <c r="Z73" s="537">
        <v>2.176393479185712</v>
      </c>
      <c r="AA73" s="537">
        <v>2.4789188507954347</v>
      </c>
      <c r="AB73" s="537">
        <v>2.7438905997965874</v>
      </c>
      <c r="AC73" s="537">
        <v>3.8436926007470418</v>
      </c>
      <c r="AD73" s="537">
        <v>2.8382328513827804</v>
      </c>
      <c r="AE73" s="537">
        <v>2.1835926965000798</v>
      </c>
      <c r="AF73" s="537">
        <v>3.1573346104955005</v>
      </c>
      <c r="AG73" s="537">
        <v>5.6914808667782513</v>
      </c>
      <c r="AH73" s="1112">
        <v>7.3801894931290208</v>
      </c>
      <c r="AI73" s="1112">
        <v>6.1753449488810155</v>
      </c>
      <c r="AJ73" s="537">
        <v>7.5735282429843789</v>
      </c>
    </row>
    <row r="74" spans="1:36" ht="13.5" customHeight="1" x14ac:dyDescent="0.25">
      <c r="A74" s="5"/>
      <c r="B74" s="5"/>
      <c r="C74" s="5"/>
      <c r="D74" s="5"/>
      <c r="E74" s="1115"/>
      <c r="F74" s="1115"/>
      <c r="G74" s="1115"/>
      <c r="H74" s="1115"/>
      <c r="I74" s="1115"/>
      <c r="J74" s="1115"/>
      <c r="K74" s="1115"/>
      <c r="L74" s="1115"/>
      <c r="M74" s="1115"/>
      <c r="N74" s="1115"/>
      <c r="O74" s="1115"/>
      <c r="P74" s="1115"/>
      <c r="Q74" s="1115"/>
      <c r="R74" s="1115"/>
      <c r="S74" s="1115"/>
      <c r="T74" s="1115"/>
      <c r="U74" s="1115"/>
      <c r="V74" s="1115"/>
      <c r="W74" s="1115"/>
      <c r="X74" s="1115"/>
      <c r="Y74" s="1115"/>
      <c r="Z74" s="1115"/>
      <c r="AA74" s="1115"/>
      <c r="AB74" s="1115"/>
      <c r="AC74" s="1115"/>
      <c r="AD74" s="1115"/>
      <c r="AE74" s="1115"/>
      <c r="AF74" s="1115"/>
      <c r="AG74" s="1115"/>
      <c r="AH74" s="1116"/>
      <c r="AI74" s="1116"/>
    </row>
    <row r="75" spans="1:36" ht="13.5" customHeight="1" x14ac:dyDescent="0.25">
      <c r="A75" s="315" t="s">
        <v>1424</v>
      </c>
      <c r="B75" s="317" t="s">
        <v>60</v>
      </c>
      <c r="C75" s="5"/>
      <c r="D75" s="5"/>
      <c r="E75" s="1115"/>
      <c r="F75" s="1115"/>
      <c r="G75" s="1115"/>
      <c r="H75" s="1115"/>
      <c r="I75" s="1115"/>
      <c r="J75" s="1115"/>
      <c r="K75" s="1115"/>
      <c r="L75" s="1115"/>
      <c r="M75" s="1115"/>
      <c r="N75" s="1115"/>
      <c r="O75" s="1115"/>
      <c r="P75" s="1115"/>
      <c r="Q75" s="1115"/>
      <c r="R75" s="1115"/>
      <c r="S75" s="1115"/>
      <c r="T75" s="1115"/>
      <c r="U75" s="1115"/>
      <c r="V75" s="1115"/>
      <c r="W75" s="1115"/>
      <c r="X75" s="1115"/>
      <c r="Y75" s="1115"/>
      <c r="Z75" s="1115"/>
      <c r="AA75" s="1115"/>
      <c r="AB75" s="1115"/>
      <c r="AC75" s="1115"/>
      <c r="AD75" s="1115"/>
      <c r="AE75" s="1115"/>
      <c r="AF75" s="1115"/>
      <c r="AG75" s="1115"/>
      <c r="AH75" s="1116"/>
      <c r="AI75" s="1116"/>
    </row>
    <row r="76" spans="1:36" ht="13.5" customHeight="1" x14ac:dyDescent="0.25">
      <c r="A76" s="5" t="s">
        <v>1425</v>
      </c>
      <c r="B76" s="5" t="s">
        <v>61</v>
      </c>
      <c r="C76" s="478" t="s">
        <v>12</v>
      </c>
      <c r="D76" s="5" t="s">
        <v>62</v>
      </c>
      <c r="E76" s="1116">
        <v>32.512901999999997</v>
      </c>
      <c r="F76" s="1116">
        <v>35.657190999999997</v>
      </c>
      <c r="G76" s="1116">
        <v>32.784360999999997</v>
      </c>
      <c r="H76" s="1116">
        <v>33.003790000000002</v>
      </c>
      <c r="I76" s="1116">
        <v>32.614725999999997</v>
      </c>
      <c r="J76" s="1116">
        <v>32.253225</v>
      </c>
      <c r="K76" s="1116">
        <v>34.067481000000001</v>
      </c>
      <c r="L76" s="1116">
        <v>33.773073799999999</v>
      </c>
      <c r="M76" s="1116">
        <v>34.6328756999999</v>
      </c>
      <c r="N76" s="1116">
        <v>34.859323100000005</v>
      </c>
      <c r="O76" s="1116">
        <v>34.588741300000002</v>
      </c>
      <c r="P76" s="1116">
        <v>38.443950100000002</v>
      </c>
      <c r="Q76" s="1116">
        <v>37.388301800000001</v>
      </c>
      <c r="R76" s="1116">
        <v>36.4217412</v>
      </c>
      <c r="S76" s="1116">
        <v>36.2205935</v>
      </c>
      <c r="T76" s="1116">
        <v>35.663267399999995</v>
      </c>
      <c r="U76" s="1116">
        <v>36.147668299999999</v>
      </c>
      <c r="V76" s="1116">
        <v>35.680378099999999</v>
      </c>
      <c r="W76" s="1116">
        <v>34.0838064</v>
      </c>
      <c r="X76" s="1116">
        <v>31.779604800000001</v>
      </c>
      <c r="Y76" s="1116">
        <v>34.560086400000003</v>
      </c>
      <c r="Z76" s="1116">
        <v>32.718556800000002</v>
      </c>
      <c r="AA76" s="1116">
        <v>31.712774399999997</v>
      </c>
      <c r="AB76" s="1116">
        <v>31.660977599999999</v>
      </c>
      <c r="AC76" s="1116">
        <v>30.538252799999999</v>
      </c>
      <c r="AD76" s="1116">
        <v>33.946862400000001</v>
      </c>
      <c r="AE76" s="1116">
        <v>34.077283200000004</v>
      </c>
      <c r="AF76" s="1116">
        <v>35.521027200000006</v>
      </c>
      <c r="AG76" s="1116">
        <v>34.647867400000997</v>
      </c>
      <c r="AH76" s="1116">
        <v>35.919100800000997</v>
      </c>
      <c r="AI76" s="1116">
        <v>35.510312764862135</v>
      </c>
      <c r="AJ76" s="1116">
        <v>37.204902208134534</v>
      </c>
    </row>
    <row r="77" spans="1:36" ht="13.5" customHeight="1" x14ac:dyDescent="0.25">
      <c r="A77" s="5" t="s">
        <v>1426</v>
      </c>
      <c r="B77" s="5" t="s">
        <v>13</v>
      </c>
      <c r="C77" s="478"/>
      <c r="D77" s="5"/>
      <c r="E77" s="1116"/>
      <c r="F77" s="1116"/>
      <c r="G77" s="1116"/>
      <c r="H77" s="1116"/>
      <c r="I77" s="1116"/>
      <c r="J77" s="1116"/>
      <c r="K77" s="1116"/>
      <c r="L77" s="1116"/>
      <c r="M77" s="1116"/>
      <c r="N77" s="1116"/>
      <c r="O77" s="1116"/>
      <c r="P77" s="1116"/>
      <c r="Q77" s="1116"/>
      <c r="R77" s="1116"/>
      <c r="S77" s="1116"/>
      <c r="T77" s="1116"/>
      <c r="U77" s="1116"/>
      <c r="V77" s="1116"/>
      <c r="W77" s="1116"/>
      <c r="X77" s="1116"/>
      <c r="Y77" s="1116"/>
      <c r="Z77" s="1116"/>
      <c r="AA77" s="1116"/>
      <c r="AB77" s="1116"/>
      <c r="AC77" s="1116"/>
      <c r="AD77" s="1116"/>
      <c r="AE77" s="1116"/>
      <c r="AF77" s="1116"/>
      <c r="AG77" s="1116">
        <v>0.16489630381905238</v>
      </c>
      <c r="AH77" s="1116">
        <v>0.29584238745504216</v>
      </c>
      <c r="AI77" s="1116">
        <v>0.42115348557907673</v>
      </c>
      <c r="AJ77" s="1116">
        <v>0.34531277670571175</v>
      </c>
    </row>
    <row r="78" spans="1:36" ht="13.5" customHeight="1" x14ac:dyDescent="0.25">
      <c r="A78" s="5" t="s">
        <v>1427</v>
      </c>
      <c r="B78" s="5" t="s">
        <v>63</v>
      </c>
      <c r="C78" s="478" t="s">
        <v>12</v>
      </c>
      <c r="D78" s="5" t="s">
        <v>62</v>
      </c>
      <c r="E78" s="1116">
        <v>52.2021289999999</v>
      </c>
      <c r="F78" s="1116">
        <v>49.625483000000003</v>
      </c>
      <c r="G78" s="1116">
        <v>48.424579000000101</v>
      </c>
      <c r="H78" s="1116">
        <v>43.169505999999998</v>
      </c>
      <c r="I78" s="1116">
        <v>39.780762000000003</v>
      </c>
      <c r="J78" s="1116">
        <v>43.870792999999999</v>
      </c>
      <c r="K78" s="1116">
        <v>40.891366000000097</v>
      </c>
      <c r="L78" s="1116">
        <v>40.236996300000001</v>
      </c>
      <c r="M78" s="1116">
        <v>39.0177835</v>
      </c>
      <c r="N78" s="1116">
        <v>37.2304265</v>
      </c>
      <c r="O78" s="1116">
        <v>38.028078200000003</v>
      </c>
      <c r="P78" s="1116">
        <v>35.749208800000105</v>
      </c>
      <c r="Q78" s="1116">
        <v>34.346562400000003</v>
      </c>
      <c r="R78" s="1116">
        <v>30.960712599999997</v>
      </c>
      <c r="S78" s="1116">
        <v>29.7640411</v>
      </c>
      <c r="T78" s="1116">
        <v>30.787493699999999</v>
      </c>
      <c r="U78" s="1116">
        <v>29.606941599999999</v>
      </c>
      <c r="V78" s="1116">
        <v>32.315086999999998</v>
      </c>
      <c r="W78" s="1116">
        <v>29.710843199999999</v>
      </c>
      <c r="X78" s="1116">
        <v>29.4482304</v>
      </c>
      <c r="Y78" s="1116">
        <v>31.041532800000002</v>
      </c>
      <c r="Z78" s="1116">
        <v>30.381263999999998</v>
      </c>
      <c r="AA78" s="1116">
        <v>32.013014400000003</v>
      </c>
      <c r="AB78" s="1116">
        <v>26.054136</v>
      </c>
      <c r="AC78" s="1116">
        <v>27.4491072</v>
      </c>
      <c r="AD78" s="1116">
        <v>52.2221431153528</v>
      </c>
      <c r="AE78" s="1116">
        <v>53.431238542158297</v>
      </c>
      <c r="AF78" s="1116">
        <v>54.473838086816805</v>
      </c>
      <c r="AG78" s="1116">
        <v>51.095465452588321</v>
      </c>
      <c r="AH78" s="1116">
        <v>49.164163803688439</v>
      </c>
      <c r="AI78" s="1116">
        <v>41.075437420717201</v>
      </c>
      <c r="AJ78" s="1116">
        <v>41.939843759534206</v>
      </c>
    </row>
    <row r="79" spans="1:36" ht="13.5" customHeight="1" x14ac:dyDescent="0.25">
      <c r="A79" s="5" t="s">
        <v>1428</v>
      </c>
      <c r="B79" s="5" t="s">
        <v>13</v>
      </c>
      <c r="C79" s="478"/>
      <c r="D79" s="5"/>
      <c r="E79" s="1116"/>
      <c r="F79" s="1116"/>
      <c r="G79" s="1116"/>
      <c r="H79" s="1116"/>
      <c r="I79" s="1116"/>
      <c r="J79" s="1116"/>
      <c r="K79" s="1116"/>
      <c r="L79" s="1116"/>
      <c r="M79" s="1116"/>
      <c r="N79" s="1116"/>
      <c r="O79" s="1116"/>
      <c r="P79" s="1116"/>
      <c r="Q79" s="1116"/>
      <c r="R79" s="1116"/>
      <c r="S79" s="1116"/>
      <c r="T79" s="1116"/>
      <c r="U79" s="1116"/>
      <c r="V79" s="1116"/>
      <c r="W79" s="1116"/>
      <c r="X79" s="1116"/>
      <c r="Y79" s="1116"/>
      <c r="Z79" s="1116"/>
      <c r="AA79" s="1116"/>
      <c r="AB79" s="1116"/>
      <c r="AC79" s="1116"/>
      <c r="AD79" s="1116"/>
      <c r="AE79" s="1116"/>
      <c r="AF79" s="1116"/>
      <c r="AG79" s="1116">
        <v>0.49652031219771631</v>
      </c>
      <c r="AH79" s="1116">
        <v>1.6024795972375465</v>
      </c>
      <c r="AI79" s="1116">
        <v>11.300220419333996</v>
      </c>
      <c r="AJ79" s="1116">
        <v>10.318979795707104</v>
      </c>
    </row>
    <row r="80" spans="1:36" ht="13.5" customHeight="1" x14ac:dyDescent="0.25">
      <c r="A80" s="5" t="s">
        <v>1429</v>
      </c>
      <c r="B80" s="5" t="s">
        <v>64</v>
      </c>
      <c r="C80" s="5" t="s">
        <v>1814</v>
      </c>
      <c r="D80" s="5" t="s">
        <v>62</v>
      </c>
      <c r="E80" s="1115">
        <v>84.715030999999897</v>
      </c>
      <c r="F80" s="1115">
        <v>85.282674</v>
      </c>
      <c r="G80" s="1115">
        <v>81.208940000000098</v>
      </c>
      <c r="H80" s="1115">
        <v>76.173295999999993</v>
      </c>
      <c r="I80" s="1115">
        <v>72.395488</v>
      </c>
      <c r="J80" s="1115">
        <v>76.124018000000007</v>
      </c>
      <c r="K80" s="1115">
        <v>74.958847000000105</v>
      </c>
      <c r="L80" s="1115">
        <v>74.010070100000007</v>
      </c>
      <c r="M80" s="1115">
        <v>73.650659199999893</v>
      </c>
      <c r="N80" s="1115">
        <v>72.089749600000005</v>
      </c>
      <c r="O80" s="1115">
        <v>72.616819500000005</v>
      </c>
      <c r="P80" s="1115">
        <v>74.1931589000001</v>
      </c>
      <c r="Q80" s="1115">
        <v>71.734864200000004</v>
      </c>
      <c r="R80" s="1115">
        <v>67.382453799999993</v>
      </c>
      <c r="S80" s="1115">
        <v>65.984634599999993</v>
      </c>
      <c r="T80" s="1115">
        <v>66.450761099999994</v>
      </c>
      <c r="U80" s="1115">
        <v>65.754609899999991</v>
      </c>
      <c r="V80" s="1115">
        <v>67.99546509999999</v>
      </c>
      <c r="W80" s="1115">
        <v>63.7946496</v>
      </c>
      <c r="X80" s="1115">
        <v>61.227835200000001</v>
      </c>
      <c r="Y80" s="1115">
        <v>65.601619200000002</v>
      </c>
      <c r="Z80" s="1115">
        <v>63.099820800000003</v>
      </c>
      <c r="AA80" s="1115">
        <v>63.725788800000004</v>
      </c>
      <c r="AB80" s="1115">
        <v>57.715113599999995</v>
      </c>
      <c r="AC80" s="1115">
        <v>57.987359999999995</v>
      </c>
      <c r="AD80" s="1115">
        <v>86.169005515352808</v>
      </c>
      <c r="AE80" s="1115">
        <v>87.508521742158308</v>
      </c>
      <c r="AF80" s="1115">
        <v>89.994865286816804</v>
      </c>
      <c r="AG80" s="1115">
        <v>86.404749468606084</v>
      </c>
      <c r="AH80" s="1116">
        <v>86.981586588382029</v>
      </c>
      <c r="AI80" s="1116">
        <v>88.307124090492408</v>
      </c>
      <c r="AJ80" s="1116">
        <v>89.809038540081559</v>
      </c>
    </row>
    <row r="81" spans="1:36" ht="13.5" customHeight="1" x14ac:dyDescent="0.25">
      <c r="A81" s="5" t="s">
        <v>1430</v>
      </c>
      <c r="B81" s="5" t="s">
        <v>65</v>
      </c>
      <c r="C81" s="478" t="s">
        <v>12</v>
      </c>
      <c r="D81" s="5" t="s">
        <v>62</v>
      </c>
      <c r="E81" s="1116">
        <v>367.25282600000003</v>
      </c>
      <c r="F81" s="1116">
        <v>376.63969399999996</v>
      </c>
      <c r="G81" s="1116">
        <v>380.67966999999999</v>
      </c>
      <c r="H81" s="1116">
        <v>367.02006899999998</v>
      </c>
      <c r="I81" s="1116">
        <v>382.69440999999995</v>
      </c>
      <c r="J81" s="1116">
        <v>370.92732799999999</v>
      </c>
      <c r="K81" s="1116">
        <v>389.80573700000002</v>
      </c>
      <c r="L81" s="1116">
        <v>425.56597799999997</v>
      </c>
      <c r="M81" s="1116">
        <v>425.531948</v>
      </c>
      <c r="N81" s="1116">
        <v>444.61412700000005</v>
      </c>
      <c r="O81" s="1116">
        <v>471.67088799999999</v>
      </c>
      <c r="P81" s="1116">
        <v>521.12311999999997</v>
      </c>
      <c r="Q81" s="1116">
        <v>520.67097200000001</v>
      </c>
      <c r="R81" s="1116">
        <v>488.35444399999994</v>
      </c>
      <c r="S81" s="1116">
        <v>540.23436800000002</v>
      </c>
      <c r="T81" s="1116">
        <v>582.38339299999996</v>
      </c>
      <c r="U81" s="1116">
        <v>627.03231099999994</v>
      </c>
      <c r="V81" s="1116">
        <v>642.79045599999995</v>
      </c>
      <c r="W81" s="1116">
        <v>618.80385700000011</v>
      </c>
      <c r="X81" s="1116">
        <v>548.42317500000001</v>
      </c>
      <c r="Y81" s="1116">
        <v>511.23970100000003</v>
      </c>
      <c r="Z81" s="1116">
        <v>558.75960299999997</v>
      </c>
      <c r="AA81" s="1116">
        <v>508.36129599999998</v>
      </c>
      <c r="AB81" s="1116">
        <v>490.77836400000001</v>
      </c>
      <c r="AC81" s="1116">
        <v>482.83108799999997</v>
      </c>
      <c r="AD81" s="1116">
        <v>444.4688389499043</v>
      </c>
      <c r="AE81" s="1116">
        <v>405.94640042713371</v>
      </c>
      <c r="AF81" s="1116">
        <v>392.99441098717949</v>
      </c>
      <c r="AG81" s="1116">
        <v>377.70625398234512</v>
      </c>
      <c r="AH81" s="1116">
        <v>385.22017422127607</v>
      </c>
      <c r="AI81" s="1116">
        <v>399.38982374692671</v>
      </c>
      <c r="AJ81" s="1116">
        <v>378.50219153156587</v>
      </c>
    </row>
    <row r="82" spans="1:36" ht="13.5" customHeight="1" x14ac:dyDescent="0.25">
      <c r="A82" s="5" t="s">
        <v>1815</v>
      </c>
      <c r="B82" s="5" t="s">
        <v>1811</v>
      </c>
      <c r="C82" s="478" t="s">
        <v>12</v>
      </c>
      <c r="D82" s="5" t="s">
        <v>62</v>
      </c>
      <c r="E82" s="1116"/>
      <c r="F82" s="1116"/>
      <c r="G82" s="1116"/>
      <c r="H82" s="1116"/>
      <c r="I82" s="1116"/>
      <c r="J82" s="1116"/>
      <c r="K82" s="1116"/>
      <c r="L82" s="1116"/>
      <c r="M82" s="1116"/>
      <c r="N82" s="1116"/>
      <c r="O82" s="1116"/>
      <c r="P82" s="1116"/>
      <c r="Q82" s="1116"/>
      <c r="R82" s="1116"/>
      <c r="S82" s="1116"/>
      <c r="T82" s="1116"/>
      <c r="U82" s="1116"/>
      <c r="V82" s="1116"/>
      <c r="W82" s="1116"/>
      <c r="X82" s="1116"/>
      <c r="Y82" s="1116"/>
      <c r="Z82" s="1116"/>
      <c r="AA82" s="1116"/>
      <c r="AB82" s="1116"/>
      <c r="AC82" s="1116"/>
      <c r="AD82" s="1116">
        <v>2.9200113264742901E-2</v>
      </c>
      <c r="AE82" s="1116">
        <v>4.41E-2</v>
      </c>
      <c r="AF82" s="1116">
        <v>9.7549999999999998E-2</v>
      </c>
      <c r="AG82" s="1116">
        <v>0.1237</v>
      </c>
      <c r="AH82" s="1116">
        <v>0.19044999999999998</v>
      </c>
      <c r="AI82" s="1116">
        <v>0.15559999999999999</v>
      </c>
      <c r="AJ82" s="1116">
        <v>0.17530000000000001</v>
      </c>
    </row>
    <row r="83" spans="1:36" ht="13.5" customHeight="1" x14ac:dyDescent="0.25">
      <c r="A83" s="5" t="s">
        <v>1816</v>
      </c>
      <c r="B83" s="5" t="s">
        <v>1812</v>
      </c>
      <c r="C83" s="478" t="s">
        <v>12</v>
      </c>
      <c r="D83" s="5" t="s">
        <v>62</v>
      </c>
      <c r="E83" s="1115"/>
      <c r="F83" s="1115"/>
      <c r="G83" s="1115"/>
      <c r="H83" s="1115"/>
      <c r="I83" s="1115"/>
      <c r="J83" s="1115"/>
      <c r="K83" s="1115"/>
      <c r="L83" s="1115"/>
      <c r="M83" s="1115"/>
      <c r="N83" s="1115"/>
      <c r="O83" s="1115"/>
      <c r="P83" s="1115"/>
      <c r="Q83" s="1115"/>
      <c r="R83" s="1115"/>
      <c r="S83" s="1115"/>
      <c r="T83" s="1115"/>
      <c r="U83" s="1115"/>
      <c r="V83" s="1115"/>
      <c r="W83" s="1115"/>
      <c r="X83" s="1115"/>
      <c r="Y83" s="1115"/>
      <c r="Z83" s="1115"/>
      <c r="AA83" s="1115"/>
      <c r="AB83" s="1115"/>
      <c r="AC83" s="1115"/>
      <c r="AD83" s="1115"/>
      <c r="AE83" s="1115"/>
      <c r="AF83" s="1115">
        <v>8.8128848729096002E-2</v>
      </c>
      <c r="AG83" s="1115">
        <v>0.42193850349353595</v>
      </c>
      <c r="AH83" s="1116">
        <v>2.2985997645082996</v>
      </c>
      <c r="AI83" s="1116">
        <v>4.6022747471766605</v>
      </c>
      <c r="AJ83" s="1116">
        <v>4.7924890253659704</v>
      </c>
    </row>
    <row r="84" spans="1:36" ht="13.5" customHeight="1" x14ac:dyDescent="0.25">
      <c r="A84" s="5" t="s">
        <v>1817</v>
      </c>
      <c r="B84" s="5" t="s">
        <v>66</v>
      </c>
      <c r="C84" s="478" t="s">
        <v>12</v>
      </c>
      <c r="D84" s="5" t="s">
        <v>62</v>
      </c>
      <c r="E84" s="1116">
        <v>64.396573500000002</v>
      </c>
      <c r="F84" s="1116">
        <v>68.519198999999986</v>
      </c>
      <c r="G84" s="1116">
        <v>79.954435500000002</v>
      </c>
      <c r="H84" s="1116">
        <v>87.520956000000012</v>
      </c>
      <c r="I84" s="1116">
        <v>92.152923000000001</v>
      </c>
      <c r="J84" s="1116">
        <v>106.2681075</v>
      </c>
      <c r="K84" s="1116">
        <v>114.149829</v>
      </c>
      <c r="L84" s="1116">
        <v>123.16764000000001</v>
      </c>
      <c r="M84" s="1116">
        <v>130.1419515</v>
      </c>
      <c r="N84" s="1116">
        <v>138.23129850000001</v>
      </c>
      <c r="O84" s="1116">
        <v>138.15682649999999</v>
      </c>
      <c r="P84" s="1116">
        <v>134.56442249999998</v>
      </c>
      <c r="Q84" s="1116">
        <v>140.391291</v>
      </c>
      <c r="R84" s="1116">
        <v>138.42095850000001</v>
      </c>
      <c r="S84" s="1116">
        <v>148.30850849999999</v>
      </c>
      <c r="T84" s="1116">
        <v>152.681781</v>
      </c>
      <c r="U84" s="1116">
        <v>154.75655699999999</v>
      </c>
      <c r="V84" s="1116">
        <v>155.71712400000001</v>
      </c>
      <c r="W84" s="1116">
        <v>157.87272300000001</v>
      </c>
      <c r="X84" s="1116">
        <v>146.2920225</v>
      </c>
      <c r="Y84" s="1116">
        <v>142.75342800000001</v>
      </c>
      <c r="Z84" s="1116">
        <v>148.601742</v>
      </c>
      <c r="AA84" s="1116">
        <v>142.81776449999998</v>
      </c>
      <c r="AB84" s="1116">
        <v>145.910832</v>
      </c>
      <c r="AC84" s="1116">
        <v>151.421673</v>
      </c>
      <c r="AD84" s="1116">
        <v>159.16297649999998</v>
      </c>
      <c r="AE84" s="1116">
        <v>163.29639</v>
      </c>
      <c r="AF84" s="1116">
        <v>168.031104</v>
      </c>
      <c r="AG84" s="1116">
        <v>170.04563250000001</v>
      </c>
      <c r="AH84" s="1116">
        <v>166.29036445372799</v>
      </c>
      <c r="AI84" s="1116">
        <v>92.747001559108909</v>
      </c>
      <c r="AJ84" s="1116">
        <v>101.99223078292498</v>
      </c>
    </row>
    <row r="85" spans="1:36" ht="13.5" customHeight="1" x14ac:dyDescent="0.25">
      <c r="A85" s="5" t="s">
        <v>1818</v>
      </c>
      <c r="B85" s="5" t="s">
        <v>67</v>
      </c>
      <c r="C85" s="478" t="s">
        <v>12</v>
      </c>
      <c r="D85" s="5" t="s">
        <v>62</v>
      </c>
      <c r="E85" s="1116">
        <v>3.7577538000000001</v>
      </c>
      <c r="F85" s="1116">
        <v>4.2900749999999999</v>
      </c>
      <c r="G85" s="1116">
        <v>4.1080392000000003</v>
      </c>
      <c r="H85" s="1116">
        <v>3.7072872000000001</v>
      </c>
      <c r="I85" s="1116">
        <v>3.8555820000000001</v>
      </c>
      <c r="J85" s="1116">
        <v>4.3845497999999994</v>
      </c>
      <c r="K85" s="1116">
        <v>4.4772444</v>
      </c>
      <c r="L85" s="1116">
        <v>4.8465324000000001</v>
      </c>
      <c r="M85" s="1116">
        <v>5.2679429999999998</v>
      </c>
      <c r="N85" s="1116">
        <v>5.2940249999999995</v>
      </c>
      <c r="O85" s="1116">
        <v>6.6892050000000003</v>
      </c>
      <c r="P85" s="1116">
        <v>7.1414172000000002</v>
      </c>
      <c r="Q85" s="1116">
        <v>4.9056930000000003</v>
      </c>
      <c r="R85" s="1116">
        <v>4.8204503999999995</v>
      </c>
      <c r="S85" s="1116">
        <v>4.3703082000000002</v>
      </c>
      <c r="T85" s="1116">
        <v>5.0756814000000006</v>
      </c>
      <c r="U85" s="1116">
        <v>4.5194723999999997</v>
      </c>
      <c r="V85" s="1116">
        <v>3.9823488</v>
      </c>
      <c r="W85" s="1116">
        <v>3.9515886</v>
      </c>
      <c r="X85" s="1116">
        <v>3.2472918000000002</v>
      </c>
      <c r="Y85" s="1116">
        <v>3.4226208000000002</v>
      </c>
      <c r="Z85" s="1116">
        <v>3.3119999999999998</v>
      </c>
      <c r="AA85" s="1116">
        <v>3.3119999999999998</v>
      </c>
      <c r="AB85" s="1116">
        <v>3.3119999999999998</v>
      </c>
      <c r="AC85" s="1116">
        <v>3.3119999999999998</v>
      </c>
      <c r="AD85" s="1116">
        <v>3.1533137999999998</v>
      </c>
      <c r="AE85" s="1116">
        <v>3.4221239999999997</v>
      </c>
      <c r="AF85" s="1116">
        <v>4.7100780000000002</v>
      </c>
      <c r="AG85" s="1116">
        <v>4.6211093999999999</v>
      </c>
      <c r="AH85" s="1116">
        <v>3.8293344</v>
      </c>
      <c r="AI85" s="1116">
        <v>4.6245042000000005</v>
      </c>
      <c r="AJ85" s="1116">
        <v>4.6725281999999995</v>
      </c>
    </row>
    <row r="86" spans="1:3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316"/>
      <c r="AD86" s="316"/>
      <c r="AE86" s="316"/>
      <c r="AF86" s="316"/>
      <c r="AG86" s="316"/>
      <c r="AH86" s="316"/>
      <c r="AI86" s="316"/>
    </row>
    <row r="87" spans="1:36" x14ac:dyDescent="0.25">
      <c r="A87" s="477"/>
      <c r="B87" s="8" t="s">
        <v>918</v>
      </c>
      <c r="C87" s="5"/>
      <c r="D87" s="5"/>
      <c r="E87" s="5"/>
      <c r="F87" s="5"/>
      <c r="G87" s="5"/>
      <c r="H87" s="5"/>
      <c r="I87" s="5"/>
      <c r="J87" s="5"/>
      <c r="K87" s="5"/>
      <c r="L87" s="5"/>
      <c r="M87" s="5"/>
      <c r="N87" s="5"/>
      <c r="O87" s="5"/>
      <c r="P87" s="5"/>
      <c r="Q87" s="5"/>
      <c r="R87" s="5"/>
      <c r="S87" s="1117"/>
      <c r="T87" s="1117"/>
      <c r="U87" s="1117"/>
      <c r="V87" s="1117"/>
      <c r="W87" s="1117"/>
      <c r="X87" s="1117"/>
      <c r="Y87" s="1117"/>
      <c r="Z87" s="1117"/>
      <c r="AA87" s="1117"/>
      <c r="AB87" s="1117"/>
      <c r="AC87" s="1117"/>
      <c r="AD87" s="1117"/>
      <c r="AE87" s="1117"/>
      <c r="AF87" s="1117"/>
      <c r="AG87" s="1117"/>
      <c r="AH87" s="1117"/>
      <c r="AI87" s="1117"/>
      <c r="AJ87" s="1117"/>
    </row>
    <row r="88" spans="1:36" x14ac:dyDescent="0.25">
      <c r="A88" s="474"/>
      <c r="B88" s="8" t="s">
        <v>917</v>
      </c>
      <c r="C88" s="5"/>
      <c r="D88" s="5"/>
      <c r="E88" s="5"/>
      <c r="F88" s="5"/>
      <c r="G88" s="5"/>
      <c r="H88" s="5"/>
      <c r="I88" s="5"/>
      <c r="J88" s="5"/>
      <c r="K88" s="5"/>
      <c r="L88" s="5"/>
      <c r="M88" s="5"/>
      <c r="N88" s="5"/>
      <c r="O88" s="5"/>
      <c r="P88" s="5"/>
      <c r="Q88" s="5"/>
      <c r="R88" s="5"/>
    </row>
    <row r="89" spans="1:36" x14ac:dyDescent="0.25">
      <c r="A89" s="478"/>
      <c r="B89" s="316" t="s">
        <v>921</v>
      </c>
      <c r="D89" s="316"/>
      <c r="E89" s="5"/>
      <c r="F89" s="5"/>
      <c r="G89" s="5"/>
      <c r="H89" s="5"/>
      <c r="I89" s="5"/>
      <c r="J89" s="5"/>
      <c r="K89" s="5"/>
      <c r="L89" s="5"/>
      <c r="M89" s="5"/>
      <c r="N89" s="5"/>
      <c r="O89" s="5"/>
      <c r="P89" s="5"/>
      <c r="Q89" s="5"/>
      <c r="R89" s="5"/>
      <c r="S89" s="1118"/>
      <c r="T89" s="1118"/>
      <c r="U89" s="1118"/>
      <c r="V89" s="1118"/>
      <c r="W89" s="1118"/>
      <c r="X89" s="1118"/>
      <c r="Y89" s="1118"/>
      <c r="Z89" s="1118"/>
      <c r="AA89" s="1118"/>
      <c r="AB89" s="1118"/>
      <c r="AC89" s="1118"/>
      <c r="AD89" s="1118"/>
      <c r="AE89" s="1118"/>
      <c r="AF89" s="1118"/>
      <c r="AG89" s="1118"/>
      <c r="AH89" s="1118"/>
      <c r="AI89" s="1118"/>
      <c r="AJ89" s="1118"/>
    </row>
    <row r="90" spans="1:36" x14ac:dyDescent="0.25">
      <c r="A90" s="479"/>
      <c r="B90" s="316" t="s">
        <v>922</v>
      </c>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36" x14ac:dyDescent="0.25">
      <c r="A91" s="481"/>
      <c r="B91" s="316" t="s">
        <v>1431</v>
      </c>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row>
    <row r="92" spans="1:36" x14ac:dyDescent="0.25">
      <c r="E92"/>
      <c r="F92"/>
      <c r="G92"/>
      <c r="H92"/>
      <c r="I92"/>
      <c r="J92"/>
      <c r="K92"/>
      <c r="L92"/>
      <c r="M92"/>
      <c r="N92"/>
      <c r="O92"/>
      <c r="P92"/>
      <c r="Q92"/>
      <c r="R92"/>
      <c r="S92"/>
      <c r="T92"/>
      <c r="U92"/>
      <c r="V92"/>
      <c r="W92"/>
      <c r="X92"/>
      <c r="Y92"/>
      <c r="Z92"/>
      <c r="AA92"/>
      <c r="AB92"/>
      <c r="AC92"/>
      <c r="AD92"/>
      <c r="AE92"/>
      <c r="AF92"/>
      <c r="AG92"/>
      <c r="AH92"/>
      <c r="AI92" s="5"/>
      <c r="AJ92"/>
    </row>
    <row r="93" spans="1:36" x14ac:dyDescent="0.25">
      <c r="E93"/>
      <c r="F93"/>
      <c r="G93"/>
      <c r="H93"/>
      <c r="I93"/>
      <c r="J93"/>
      <c r="K93"/>
      <c r="L93"/>
      <c r="M93"/>
      <c r="N93"/>
      <c r="O93"/>
      <c r="P93"/>
      <c r="Q93"/>
      <c r="R93"/>
      <c r="S93"/>
      <c r="T93"/>
      <c r="U93"/>
      <c r="V93"/>
      <c r="W93"/>
      <c r="X93"/>
      <c r="Y93"/>
      <c r="Z93"/>
      <c r="AA93"/>
      <c r="AB93"/>
      <c r="AC93"/>
      <c r="AD93"/>
      <c r="AE93"/>
      <c r="AF93"/>
      <c r="AG93"/>
      <c r="AH93"/>
      <c r="AI93" s="5"/>
      <c r="AJ93"/>
    </row>
    <row r="94" spans="1:36" x14ac:dyDescent="0.25">
      <c r="E94"/>
      <c r="F94"/>
      <c r="G94"/>
      <c r="H94"/>
      <c r="I94"/>
      <c r="J94"/>
      <c r="K94"/>
      <c r="L94"/>
      <c r="M94"/>
      <c r="N94"/>
      <c r="O94"/>
      <c r="P94"/>
      <c r="Q94"/>
      <c r="R94"/>
      <c r="S94"/>
      <c r="T94"/>
      <c r="U94"/>
      <c r="V94"/>
      <c r="W94"/>
      <c r="X94"/>
      <c r="Y94"/>
      <c r="Z94"/>
      <c r="AA94"/>
      <c r="AB94"/>
      <c r="AC94"/>
      <c r="AD94"/>
      <c r="AE94"/>
      <c r="AF94"/>
      <c r="AG94"/>
      <c r="AH94"/>
      <c r="AI94" s="5"/>
      <c r="AJ94"/>
    </row>
    <row r="95" spans="1:36" x14ac:dyDescent="0.25">
      <c r="E95"/>
      <c r="F95"/>
      <c r="G95"/>
      <c r="H95"/>
      <c r="I95"/>
      <c r="J95"/>
      <c r="K95"/>
      <c r="L95"/>
      <c r="M95"/>
      <c r="N95"/>
      <c r="O95"/>
      <c r="P95"/>
      <c r="Q95"/>
      <c r="R95"/>
      <c r="S95"/>
      <c r="T95"/>
      <c r="U95"/>
      <c r="V95"/>
      <c r="W95"/>
      <c r="X95"/>
      <c r="Y95"/>
      <c r="Z95"/>
      <c r="AA95"/>
      <c r="AB95"/>
      <c r="AC95"/>
      <c r="AD95"/>
      <c r="AE95"/>
      <c r="AF95"/>
      <c r="AG95"/>
      <c r="AH95"/>
      <c r="AI95" s="5"/>
      <c r="AJ95"/>
    </row>
    <row r="96" spans="1:36" x14ac:dyDescent="0.25">
      <c r="E96"/>
      <c r="F96"/>
      <c r="G96"/>
      <c r="H96"/>
      <c r="I96"/>
      <c r="J96"/>
      <c r="K96"/>
      <c r="L96"/>
      <c r="M96"/>
      <c r="N96"/>
      <c r="O96"/>
      <c r="P96"/>
      <c r="Q96"/>
      <c r="R96"/>
      <c r="S96"/>
      <c r="T96"/>
      <c r="U96"/>
      <c r="V96"/>
      <c r="W96"/>
      <c r="X96"/>
      <c r="Y96"/>
      <c r="Z96"/>
      <c r="AA96"/>
      <c r="AB96"/>
      <c r="AC96"/>
      <c r="AD96"/>
      <c r="AE96"/>
      <c r="AF96"/>
      <c r="AG96"/>
      <c r="AH96"/>
      <c r="AI96" s="5"/>
      <c r="AJ96"/>
    </row>
    <row r="97" spans="5:36" x14ac:dyDescent="0.25">
      <c r="E97"/>
      <c r="F97"/>
      <c r="G97"/>
      <c r="H97"/>
      <c r="I97"/>
      <c r="J97"/>
      <c r="K97"/>
      <c r="L97"/>
      <c r="M97"/>
      <c r="N97"/>
      <c r="O97"/>
      <c r="P97"/>
      <c r="Q97"/>
      <c r="R97"/>
      <c r="S97"/>
      <c r="T97"/>
      <c r="U97"/>
      <c r="V97"/>
      <c r="W97"/>
      <c r="X97"/>
      <c r="Y97"/>
      <c r="Z97"/>
      <c r="AA97"/>
      <c r="AB97"/>
      <c r="AC97"/>
      <c r="AD97"/>
      <c r="AE97"/>
      <c r="AF97"/>
      <c r="AG97"/>
      <c r="AH97"/>
      <c r="AI97" s="5"/>
      <c r="AJ97"/>
    </row>
    <row r="98" spans="5:36" x14ac:dyDescent="0.25">
      <c r="E98"/>
      <c r="F98"/>
      <c r="G98"/>
      <c r="H98"/>
      <c r="I98"/>
      <c r="J98"/>
      <c r="K98"/>
      <c r="L98"/>
      <c r="M98"/>
      <c r="N98"/>
      <c r="O98"/>
      <c r="P98"/>
      <c r="Q98"/>
      <c r="R98"/>
      <c r="S98"/>
      <c r="T98"/>
      <c r="U98"/>
      <c r="V98"/>
      <c r="W98"/>
      <c r="X98"/>
      <c r="Y98"/>
      <c r="Z98"/>
      <c r="AA98"/>
      <c r="AB98"/>
      <c r="AC98"/>
      <c r="AD98"/>
      <c r="AE98"/>
      <c r="AF98"/>
      <c r="AG98"/>
      <c r="AH98"/>
      <c r="AI98" s="5"/>
      <c r="AJ98"/>
    </row>
    <row r="99" spans="5:36" x14ac:dyDescent="0.25">
      <c r="E99"/>
      <c r="F99"/>
      <c r="G99"/>
      <c r="H99"/>
      <c r="I99"/>
      <c r="J99"/>
      <c r="K99"/>
      <c r="L99"/>
      <c r="M99"/>
      <c r="N99"/>
      <c r="O99"/>
      <c r="P99"/>
      <c r="Q99"/>
      <c r="R99"/>
      <c r="S99"/>
      <c r="T99"/>
      <c r="U99"/>
      <c r="V99"/>
      <c r="W99"/>
      <c r="X99"/>
      <c r="Y99"/>
      <c r="Z99"/>
      <c r="AA99"/>
      <c r="AB99"/>
      <c r="AC99"/>
      <c r="AD99"/>
      <c r="AE99"/>
      <c r="AF99"/>
      <c r="AG99"/>
      <c r="AH99"/>
      <c r="AI99" s="5"/>
      <c r="AJ99"/>
    </row>
    <row r="100" spans="5:36" x14ac:dyDescent="0.25">
      <c r="E100"/>
      <c r="F100"/>
      <c r="G100"/>
      <c r="H100"/>
      <c r="I100"/>
      <c r="J100"/>
      <c r="K100"/>
      <c r="L100"/>
      <c r="M100"/>
      <c r="N100"/>
      <c r="O100"/>
      <c r="P100"/>
      <c r="Q100"/>
      <c r="R100"/>
      <c r="S100"/>
      <c r="T100"/>
      <c r="U100"/>
      <c r="V100"/>
      <c r="W100"/>
      <c r="X100"/>
      <c r="Y100"/>
      <c r="Z100"/>
      <c r="AA100"/>
      <c r="AB100"/>
      <c r="AC100"/>
      <c r="AD100"/>
      <c r="AE100"/>
      <c r="AF100"/>
      <c r="AG100"/>
      <c r="AH100"/>
      <c r="AI100" s="5"/>
      <c r="AJ100"/>
    </row>
    <row r="101" spans="5:36" x14ac:dyDescent="0.25">
      <c r="E101"/>
      <c r="F101"/>
      <c r="G101"/>
      <c r="H101"/>
      <c r="I101"/>
      <c r="J101"/>
      <c r="K101"/>
      <c r="L101"/>
      <c r="M101"/>
      <c r="N101"/>
      <c r="O101"/>
      <c r="P101"/>
      <c r="Q101"/>
      <c r="R101"/>
      <c r="S101"/>
      <c r="T101"/>
      <c r="U101"/>
      <c r="V101"/>
      <c r="W101"/>
      <c r="X101"/>
      <c r="Y101"/>
      <c r="Z101"/>
      <c r="AA101"/>
      <c r="AB101"/>
      <c r="AC101"/>
      <c r="AD101"/>
      <c r="AE101"/>
      <c r="AF101"/>
      <c r="AG101"/>
      <c r="AH101"/>
      <c r="AI101" s="5"/>
      <c r="AJ101"/>
    </row>
    <row r="102" spans="5:36" x14ac:dyDescent="0.25">
      <c r="E102"/>
      <c r="F102"/>
      <c r="G102"/>
      <c r="H102"/>
      <c r="I102"/>
      <c r="J102"/>
      <c r="K102"/>
      <c r="L102"/>
      <c r="M102"/>
      <c r="N102"/>
      <c r="O102"/>
      <c r="P102"/>
      <c r="Q102"/>
      <c r="R102"/>
      <c r="S102"/>
      <c r="T102"/>
      <c r="U102"/>
      <c r="V102"/>
      <c r="W102"/>
      <c r="X102"/>
      <c r="Y102"/>
      <c r="Z102"/>
      <c r="AA102"/>
      <c r="AB102"/>
      <c r="AC102"/>
      <c r="AD102"/>
      <c r="AE102"/>
      <c r="AF102"/>
      <c r="AG102"/>
      <c r="AH102"/>
      <c r="AI102" s="5"/>
      <c r="AJ102"/>
    </row>
    <row r="103" spans="5:36" x14ac:dyDescent="0.25">
      <c r="E103"/>
      <c r="F103"/>
      <c r="G103"/>
      <c r="H103"/>
      <c r="I103"/>
      <c r="J103"/>
      <c r="K103"/>
      <c r="L103"/>
      <c r="M103"/>
      <c r="N103"/>
      <c r="O103"/>
      <c r="P103"/>
      <c r="Q103"/>
      <c r="R103"/>
      <c r="S103"/>
      <c r="T103"/>
      <c r="U103"/>
      <c r="V103"/>
      <c r="W103"/>
      <c r="X103"/>
      <c r="Y103"/>
      <c r="Z103"/>
      <c r="AA103"/>
      <c r="AB103"/>
      <c r="AC103"/>
      <c r="AD103"/>
      <c r="AE103"/>
      <c r="AF103"/>
      <c r="AG103"/>
      <c r="AH103"/>
      <c r="AI103" s="5"/>
      <c r="AJ103"/>
    </row>
    <row r="104" spans="5:36" x14ac:dyDescent="0.25">
      <c r="E104"/>
      <c r="F104"/>
      <c r="G104"/>
      <c r="H104"/>
      <c r="I104"/>
      <c r="J104"/>
      <c r="K104"/>
      <c r="L104"/>
      <c r="M104"/>
      <c r="N104"/>
      <c r="O104"/>
      <c r="P104"/>
      <c r="Q104"/>
      <c r="R104"/>
      <c r="S104"/>
      <c r="T104"/>
      <c r="U104"/>
      <c r="V104"/>
      <c r="W104"/>
      <c r="X104"/>
      <c r="Y104"/>
      <c r="Z104"/>
      <c r="AA104"/>
      <c r="AB104"/>
      <c r="AC104"/>
      <c r="AD104"/>
      <c r="AE104"/>
      <c r="AF104"/>
      <c r="AG104"/>
      <c r="AH104"/>
      <c r="AI104" s="5"/>
      <c r="AJ104"/>
    </row>
    <row r="105" spans="5:36" x14ac:dyDescent="0.25">
      <c r="E105"/>
      <c r="F105"/>
      <c r="G105"/>
      <c r="H105"/>
      <c r="I105"/>
      <c r="J105"/>
      <c r="K105"/>
      <c r="L105"/>
      <c r="M105"/>
      <c r="N105"/>
      <c r="O105"/>
      <c r="P105"/>
      <c r="Q105"/>
      <c r="R105"/>
      <c r="S105"/>
      <c r="T105"/>
      <c r="U105"/>
      <c r="V105"/>
      <c r="W105"/>
      <c r="X105"/>
      <c r="Y105"/>
      <c r="Z105"/>
      <c r="AA105"/>
      <c r="AB105"/>
      <c r="AC105"/>
      <c r="AD105"/>
      <c r="AE105"/>
      <c r="AF105"/>
      <c r="AG105"/>
      <c r="AH105"/>
      <c r="AI105" s="5"/>
      <c r="AJ105"/>
    </row>
    <row r="106" spans="5:36" x14ac:dyDescent="0.25">
      <c r="E106"/>
      <c r="F106"/>
      <c r="G106"/>
      <c r="H106"/>
      <c r="I106"/>
      <c r="J106"/>
      <c r="K106"/>
      <c r="L106"/>
      <c r="M106"/>
      <c r="N106"/>
      <c r="O106"/>
      <c r="P106"/>
      <c r="Q106"/>
      <c r="R106"/>
      <c r="S106"/>
      <c r="T106"/>
      <c r="U106"/>
      <c r="V106"/>
      <c r="W106"/>
      <c r="X106"/>
      <c r="Y106"/>
      <c r="Z106"/>
      <c r="AA106"/>
      <c r="AB106"/>
      <c r="AC106"/>
      <c r="AD106"/>
      <c r="AE106"/>
      <c r="AF106"/>
      <c r="AG106"/>
      <c r="AH106"/>
      <c r="AI106" s="5"/>
      <c r="AJ106"/>
    </row>
    <row r="107" spans="5:36" x14ac:dyDescent="0.25">
      <c r="E107"/>
      <c r="F107"/>
      <c r="G107"/>
      <c r="H107"/>
      <c r="I107"/>
      <c r="J107"/>
      <c r="K107"/>
      <c r="L107"/>
      <c r="M107"/>
      <c r="N107"/>
      <c r="O107"/>
      <c r="P107"/>
      <c r="Q107"/>
      <c r="R107"/>
      <c r="S107"/>
      <c r="T107"/>
      <c r="U107"/>
      <c r="V107"/>
      <c r="W107"/>
      <c r="X107"/>
      <c r="Y107"/>
      <c r="Z107"/>
      <c r="AA107"/>
      <c r="AB107"/>
      <c r="AC107"/>
      <c r="AD107"/>
      <c r="AE107"/>
      <c r="AF107"/>
      <c r="AG107"/>
      <c r="AH107"/>
      <c r="AI107" s="5"/>
      <c r="AJ107"/>
    </row>
    <row r="108" spans="5:36" x14ac:dyDescent="0.25">
      <c r="E108"/>
      <c r="F108"/>
      <c r="G108"/>
      <c r="H108"/>
      <c r="I108"/>
      <c r="J108"/>
      <c r="K108"/>
      <c r="L108"/>
      <c r="M108"/>
      <c r="N108"/>
      <c r="O108"/>
      <c r="P108"/>
      <c r="Q108"/>
      <c r="R108"/>
      <c r="S108"/>
      <c r="T108"/>
      <c r="U108"/>
      <c r="V108"/>
      <c r="W108"/>
      <c r="X108"/>
      <c r="Y108"/>
      <c r="Z108"/>
      <c r="AA108"/>
      <c r="AB108"/>
      <c r="AC108"/>
      <c r="AD108"/>
      <c r="AE108"/>
      <c r="AF108"/>
      <c r="AG108"/>
      <c r="AH108"/>
      <c r="AI108" s="5"/>
      <c r="AJ108"/>
    </row>
    <row r="109" spans="5:36" x14ac:dyDescent="0.25">
      <c r="E109"/>
      <c r="F109"/>
      <c r="G109"/>
      <c r="H109"/>
      <c r="I109"/>
      <c r="J109"/>
      <c r="K109"/>
      <c r="L109"/>
      <c r="M109"/>
      <c r="N109"/>
      <c r="O109"/>
      <c r="P109"/>
      <c r="Q109"/>
      <c r="R109"/>
      <c r="S109"/>
      <c r="T109"/>
      <c r="U109"/>
      <c r="V109"/>
      <c r="W109"/>
      <c r="X109"/>
      <c r="Y109"/>
      <c r="Z109"/>
      <c r="AA109"/>
      <c r="AB109"/>
      <c r="AC109"/>
      <c r="AD109"/>
      <c r="AE109"/>
      <c r="AF109"/>
      <c r="AG109"/>
      <c r="AH109"/>
      <c r="AI109" s="5"/>
      <c r="AJ109"/>
    </row>
    <row r="110" spans="5:36" x14ac:dyDescent="0.25">
      <c r="E110"/>
      <c r="F110"/>
      <c r="G110"/>
      <c r="H110"/>
      <c r="I110"/>
      <c r="J110"/>
      <c r="K110"/>
      <c r="L110"/>
      <c r="M110"/>
      <c r="N110"/>
      <c r="O110"/>
      <c r="P110"/>
      <c r="Q110"/>
      <c r="R110"/>
      <c r="S110"/>
      <c r="T110"/>
      <c r="U110"/>
      <c r="V110"/>
      <c r="W110"/>
      <c r="X110"/>
      <c r="Y110"/>
      <c r="Z110"/>
      <c r="AA110"/>
      <c r="AB110"/>
      <c r="AC110"/>
      <c r="AD110"/>
      <c r="AE110"/>
      <c r="AF110"/>
      <c r="AG110"/>
      <c r="AH110"/>
      <c r="AI110" s="5"/>
      <c r="AJ110"/>
    </row>
    <row r="111" spans="5:36" x14ac:dyDescent="0.25">
      <c r="E111"/>
      <c r="F111"/>
      <c r="G111"/>
      <c r="H111"/>
      <c r="I111"/>
      <c r="J111"/>
      <c r="K111"/>
      <c r="L111"/>
      <c r="M111"/>
      <c r="N111"/>
      <c r="O111"/>
      <c r="P111"/>
      <c r="Q111"/>
      <c r="R111"/>
      <c r="S111"/>
      <c r="T111"/>
      <c r="U111"/>
      <c r="V111"/>
      <c r="W111"/>
      <c r="X111"/>
      <c r="Y111"/>
      <c r="Z111"/>
      <c r="AA111"/>
      <c r="AB111"/>
      <c r="AC111"/>
      <c r="AD111"/>
      <c r="AE111"/>
      <c r="AF111"/>
      <c r="AG111"/>
      <c r="AH111"/>
      <c r="AI111" s="5"/>
      <c r="AJ111"/>
    </row>
    <row r="112" spans="5:36" x14ac:dyDescent="0.25">
      <c r="E112"/>
      <c r="F112"/>
      <c r="G112"/>
      <c r="H112"/>
      <c r="I112"/>
      <c r="J112"/>
      <c r="K112"/>
      <c r="L112"/>
      <c r="M112"/>
      <c r="N112"/>
      <c r="O112"/>
      <c r="P112"/>
      <c r="Q112"/>
      <c r="R112"/>
      <c r="S112"/>
      <c r="T112"/>
      <c r="U112"/>
      <c r="V112"/>
      <c r="W112"/>
      <c r="X112"/>
      <c r="Y112"/>
      <c r="Z112"/>
      <c r="AA112"/>
      <c r="AB112"/>
      <c r="AC112"/>
      <c r="AD112"/>
      <c r="AE112"/>
      <c r="AF112"/>
      <c r="AG112"/>
      <c r="AH112"/>
      <c r="AI112" s="5"/>
      <c r="AJ112"/>
    </row>
    <row r="113" spans="5:36" x14ac:dyDescent="0.25">
      <c r="E113"/>
      <c r="F113"/>
      <c r="G113"/>
      <c r="H113"/>
      <c r="I113"/>
      <c r="J113"/>
      <c r="K113"/>
      <c r="L113"/>
      <c r="M113"/>
      <c r="N113"/>
      <c r="O113"/>
      <c r="P113"/>
      <c r="Q113"/>
      <c r="R113"/>
      <c r="S113"/>
      <c r="T113"/>
      <c r="U113"/>
      <c r="V113"/>
      <c r="W113"/>
      <c r="X113"/>
      <c r="Y113"/>
      <c r="Z113"/>
      <c r="AA113"/>
      <c r="AB113"/>
      <c r="AC113"/>
      <c r="AD113"/>
      <c r="AE113"/>
      <c r="AF113"/>
      <c r="AG113"/>
      <c r="AH113"/>
      <c r="AI113" s="5"/>
      <c r="AJ113"/>
    </row>
    <row r="114" spans="5:36" x14ac:dyDescent="0.25">
      <c r="E114"/>
      <c r="F114"/>
      <c r="G114"/>
      <c r="H114"/>
      <c r="I114"/>
      <c r="J114"/>
      <c r="K114"/>
      <c r="L114"/>
      <c r="M114"/>
      <c r="N114"/>
      <c r="O114"/>
      <c r="P114"/>
      <c r="Q114"/>
      <c r="R114"/>
      <c r="S114"/>
      <c r="T114"/>
      <c r="U114"/>
      <c r="V114"/>
      <c r="W114"/>
      <c r="X114"/>
      <c r="Y114"/>
      <c r="Z114"/>
      <c r="AA114"/>
      <c r="AB114"/>
      <c r="AC114"/>
      <c r="AD114"/>
      <c r="AE114"/>
      <c r="AF114"/>
      <c r="AG114"/>
      <c r="AH114"/>
      <c r="AI114" s="5"/>
      <c r="AJ114"/>
    </row>
    <row r="115" spans="5:36" ht="16.5" x14ac:dyDescent="0.3">
      <c r="E115" s="475"/>
      <c r="F115"/>
      <c r="G115"/>
      <c r="H115"/>
      <c r="I115"/>
      <c r="J115"/>
      <c r="K115"/>
      <c r="L115"/>
      <c r="M115"/>
      <c r="N115"/>
      <c r="O115"/>
      <c r="P115"/>
      <c r="Q115"/>
      <c r="R115"/>
      <c r="S115"/>
      <c r="T115"/>
      <c r="U115"/>
      <c r="V115"/>
      <c r="W115"/>
      <c r="X115"/>
      <c r="Y115"/>
      <c r="Z115"/>
      <c r="AA115"/>
      <c r="AB115"/>
      <c r="AC115"/>
      <c r="AD115"/>
      <c r="AE115"/>
      <c r="AF115"/>
      <c r="AG115"/>
      <c r="AH115"/>
      <c r="AI115" s="5"/>
      <c r="AJ115"/>
    </row>
    <row r="116" spans="5:36" ht="16.5" x14ac:dyDescent="0.3">
      <c r="E116" s="475"/>
      <c r="F116"/>
      <c r="G116"/>
      <c r="H116"/>
      <c r="I116"/>
      <c r="J116"/>
      <c r="K116"/>
      <c r="L116"/>
      <c r="M116"/>
      <c r="N116"/>
      <c r="O116"/>
      <c r="P116"/>
      <c r="Q116"/>
      <c r="R116"/>
      <c r="S116"/>
      <c r="T116"/>
      <c r="U116"/>
      <c r="V116"/>
      <c r="W116"/>
      <c r="X116"/>
      <c r="Y116"/>
      <c r="Z116"/>
      <c r="AA116"/>
      <c r="AB116"/>
      <c r="AC116"/>
      <c r="AD116"/>
      <c r="AE116"/>
      <c r="AF116"/>
      <c r="AG116"/>
      <c r="AH116"/>
      <c r="AI116" s="5"/>
      <c r="AJ116"/>
    </row>
    <row r="117" spans="5:36" x14ac:dyDescent="0.25">
      <c r="E117"/>
      <c r="F117"/>
      <c r="G117"/>
      <c r="H117"/>
      <c r="I117"/>
      <c r="J117"/>
      <c r="K117"/>
      <c r="L117"/>
      <c r="M117"/>
      <c r="N117"/>
      <c r="O117"/>
      <c r="P117"/>
      <c r="Q117"/>
      <c r="R117"/>
      <c r="S117"/>
      <c r="T117"/>
      <c r="U117"/>
      <c r="V117"/>
      <c r="W117"/>
      <c r="X117"/>
      <c r="Y117"/>
      <c r="Z117"/>
      <c r="AA117"/>
      <c r="AB117"/>
      <c r="AC117"/>
      <c r="AD117"/>
      <c r="AE117"/>
      <c r="AF117"/>
      <c r="AG117"/>
      <c r="AH117"/>
      <c r="AI117" s="5"/>
      <c r="AJ117"/>
    </row>
    <row r="118" spans="5:36" x14ac:dyDescent="0.25">
      <c r="E118"/>
      <c r="F118"/>
      <c r="G118"/>
      <c r="H118"/>
      <c r="I118"/>
      <c r="J118"/>
      <c r="K118"/>
      <c r="L118"/>
      <c r="M118"/>
      <c r="N118"/>
      <c r="O118"/>
      <c r="P118"/>
      <c r="Q118"/>
      <c r="R118"/>
      <c r="S118"/>
      <c r="T118"/>
      <c r="U118"/>
      <c r="V118"/>
      <c r="W118"/>
      <c r="X118"/>
      <c r="Y118"/>
      <c r="Z118"/>
      <c r="AA118"/>
      <c r="AB118"/>
      <c r="AC118"/>
      <c r="AD118"/>
      <c r="AE118"/>
      <c r="AF118"/>
      <c r="AG118"/>
      <c r="AH118"/>
      <c r="AI118" s="5"/>
      <c r="AJ118"/>
    </row>
    <row r="119" spans="5:36" x14ac:dyDescent="0.25">
      <c r="E119"/>
      <c r="F119"/>
      <c r="G119"/>
      <c r="H119"/>
      <c r="I119"/>
      <c r="J119"/>
      <c r="K119"/>
      <c r="L119"/>
      <c r="M119"/>
      <c r="N119"/>
      <c r="O119"/>
      <c r="P119"/>
      <c r="Q119"/>
      <c r="R119"/>
      <c r="S119"/>
      <c r="T119"/>
      <c r="U119"/>
      <c r="V119"/>
      <c r="W119"/>
      <c r="X119"/>
      <c r="Y119"/>
      <c r="Z119"/>
      <c r="AA119"/>
      <c r="AB119"/>
      <c r="AC119"/>
      <c r="AD119"/>
      <c r="AE119"/>
      <c r="AF119"/>
      <c r="AG119"/>
      <c r="AH119"/>
      <c r="AI119" s="5"/>
      <c r="AJ119"/>
    </row>
  </sheetData>
  <mergeCells count="1">
    <mergeCell ref="A1:B1"/>
  </mergeCells>
  <phoneticPr fontId="29" type="noConversion"/>
  <hyperlinks>
    <hyperlink ref="A1" location="Inhoud!A1" display="Home" xr:uid="{00000000-0004-0000-0200-000000000000}"/>
    <hyperlink ref="A1:B1" location="Contents!A1" display="To table of contents" xr:uid="{00000000-0004-0000-0200-000001000000}"/>
  </hyperlinks>
  <pageMargins left="0.59055118110236227" right="0.59055118110236227" top="0.39370078740157483" bottom="0" header="0.31496062992125984" footer="0.31496062992125984"/>
  <pageSetup paperSize="8" scale="95" orientation="portrait" r:id="rId1"/>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E888-4CDA-406A-8D02-2812D52EC0C6}">
  <sheetPr>
    <tabColor theme="4" tint="0.79998168889431442"/>
    <pageSetUpPr fitToPage="1"/>
  </sheetPr>
  <dimension ref="A1:H81"/>
  <sheetViews>
    <sheetView zoomScale="70" zoomScaleNormal="70" workbookViewId="0">
      <selection activeCell="M46" sqref="M46"/>
    </sheetView>
  </sheetViews>
  <sheetFormatPr defaultColWidth="10.6640625" defaultRowHeight="12.75" x14ac:dyDescent="0.2"/>
  <cols>
    <col min="1" max="1" width="24.6640625" style="767" customWidth="1"/>
    <col min="2" max="6" width="12.5" style="767" customWidth="1"/>
    <col min="7" max="7" width="14.83203125" style="767" customWidth="1"/>
    <col min="8" max="8" width="18.33203125" style="767" customWidth="1"/>
    <col min="9" max="20" width="10.6640625" style="767" customWidth="1"/>
    <col min="21" max="16384" width="10.6640625" style="767"/>
  </cols>
  <sheetData>
    <row r="1" spans="1:8" ht="28.5" customHeight="1" x14ac:dyDescent="0.2">
      <c r="A1" s="1744" t="s">
        <v>2</v>
      </c>
      <c r="B1" s="1744"/>
    </row>
    <row r="2" spans="1:8" ht="20.25" x14ac:dyDescent="0.3">
      <c r="A2" s="791" t="s">
        <v>996</v>
      </c>
    </row>
    <row r="3" spans="1:8" x14ac:dyDescent="0.2">
      <c r="A3" s="787"/>
      <c r="B3" s="1125" t="s">
        <v>997</v>
      </c>
      <c r="C3" s="785"/>
      <c r="D3" s="785"/>
      <c r="E3" s="785"/>
      <c r="F3" s="786"/>
      <c r="G3" s="869" t="s">
        <v>34</v>
      </c>
      <c r="H3" s="1347"/>
    </row>
    <row r="4" spans="1:8" x14ac:dyDescent="0.2">
      <c r="A4" s="784"/>
      <c r="B4" s="1818" t="s">
        <v>998</v>
      </c>
      <c r="C4" s="1818"/>
      <c r="D4" s="1819"/>
      <c r="E4" s="1820" t="s">
        <v>999</v>
      </c>
      <c r="F4" s="1819"/>
      <c r="G4" s="1138" t="s">
        <v>8</v>
      </c>
      <c r="H4" s="1139" t="s">
        <v>36</v>
      </c>
    </row>
    <row r="5" spans="1:8" ht="14.25" x14ac:dyDescent="0.2">
      <c r="A5" s="784"/>
      <c r="B5" s="864" t="s">
        <v>1000</v>
      </c>
      <c r="C5" s="864" t="s">
        <v>1001</v>
      </c>
      <c r="D5" s="768" t="s">
        <v>1002</v>
      </c>
      <c r="E5" s="864" t="s">
        <v>1000</v>
      </c>
      <c r="F5" s="864" t="s">
        <v>1001</v>
      </c>
      <c r="G5" s="866" t="s">
        <v>230</v>
      </c>
      <c r="H5" s="865" t="s">
        <v>230</v>
      </c>
    </row>
    <row r="6" spans="1:8" ht="14.25" x14ac:dyDescent="0.2">
      <c r="A6" s="784"/>
      <c r="B6" s="864" t="s">
        <v>1003</v>
      </c>
      <c r="C6" s="863" t="s">
        <v>178</v>
      </c>
      <c r="D6" s="768" t="s">
        <v>1004</v>
      </c>
      <c r="E6" s="864" t="s">
        <v>1003</v>
      </c>
      <c r="F6" s="863" t="s">
        <v>178</v>
      </c>
      <c r="G6" s="794"/>
      <c r="H6" s="768"/>
    </row>
    <row r="7" spans="1:8" x14ac:dyDescent="0.2">
      <c r="A7" s="787"/>
      <c r="B7" s="862" t="s">
        <v>1005</v>
      </c>
      <c r="C7" s="861"/>
      <c r="D7" s="861"/>
      <c r="E7" s="861"/>
      <c r="F7" s="861"/>
      <c r="G7" s="861"/>
      <c r="H7" s="1347"/>
    </row>
    <row r="8" spans="1:8" x14ac:dyDescent="0.2">
      <c r="A8" s="855">
        <v>1990</v>
      </c>
      <c r="B8" s="859">
        <v>89.48</v>
      </c>
      <c r="C8" s="859">
        <v>6.8</v>
      </c>
      <c r="D8" s="859">
        <v>31.33</v>
      </c>
      <c r="E8" s="859">
        <v>371.42</v>
      </c>
      <c r="F8" s="859">
        <v>38.86</v>
      </c>
      <c r="G8" s="859">
        <v>14.433762112252859</v>
      </c>
      <c r="H8" s="858">
        <v>31.657855946476925</v>
      </c>
    </row>
    <row r="9" spans="1:8" x14ac:dyDescent="0.2">
      <c r="A9" s="855">
        <v>1991</v>
      </c>
      <c r="B9" s="859">
        <v>92.28</v>
      </c>
      <c r="C9" s="859">
        <v>7.27</v>
      </c>
      <c r="D9" s="859">
        <v>31</v>
      </c>
      <c r="E9" s="859">
        <v>370.03</v>
      </c>
      <c r="F9" s="859">
        <v>40.369999999999997</v>
      </c>
      <c r="G9" s="859">
        <v>13.194381835144071</v>
      </c>
      <c r="H9" s="858">
        <v>29.033809063212786</v>
      </c>
    </row>
    <row r="10" spans="1:8" x14ac:dyDescent="0.2">
      <c r="A10" s="855">
        <v>1992</v>
      </c>
      <c r="B10" s="859">
        <v>95.08</v>
      </c>
      <c r="C10" s="859">
        <v>7.74</v>
      </c>
      <c r="D10" s="859">
        <v>34</v>
      </c>
      <c r="E10" s="859">
        <v>368.65</v>
      </c>
      <c r="F10" s="859">
        <v>41.88</v>
      </c>
      <c r="G10" s="859">
        <v>13.194381835144069</v>
      </c>
      <c r="H10" s="858">
        <v>29.033809063212786</v>
      </c>
    </row>
    <row r="11" spans="1:8" x14ac:dyDescent="0.2">
      <c r="A11" s="855">
        <v>1993</v>
      </c>
      <c r="B11" s="859">
        <v>97.88</v>
      </c>
      <c r="C11" s="859">
        <v>8.2100000000000009</v>
      </c>
      <c r="D11" s="859">
        <v>36</v>
      </c>
      <c r="E11" s="859">
        <v>367.26</v>
      </c>
      <c r="F11" s="859">
        <v>43.38</v>
      </c>
      <c r="G11" s="859">
        <v>15.318979785392949</v>
      </c>
      <c r="H11" s="858">
        <v>32.868650431086557</v>
      </c>
    </row>
    <row r="12" spans="1:8" x14ac:dyDescent="0.2">
      <c r="A12" s="855">
        <v>1994</v>
      </c>
      <c r="B12" s="859">
        <v>100.69</v>
      </c>
      <c r="C12" s="859">
        <v>8.68</v>
      </c>
      <c r="D12" s="859">
        <v>36</v>
      </c>
      <c r="E12" s="859">
        <v>365.88</v>
      </c>
      <c r="F12" s="859">
        <v>44.89</v>
      </c>
      <c r="G12" s="859">
        <v>13.467958745865436</v>
      </c>
      <c r="H12" s="858">
        <v>28.896825351239034</v>
      </c>
    </row>
    <row r="13" spans="1:8" x14ac:dyDescent="0.2">
      <c r="A13" s="855">
        <v>1995</v>
      </c>
      <c r="B13" s="859">
        <v>92.51</v>
      </c>
      <c r="C13" s="859">
        <v>8.5500000000000007</v>
      </c>
      <c r="D13" s="859">
        <v>36</v>
      </c>
      <c r="E13" s="859">
        <v>360.43</v>
      </c>
      <c r="F13" s="859">
        <v>46.76</v>
      </c>
      <c r="G13" s="859">
        <v>15.957180484585171</v>
      </c>
      <c r="H13" s="858">
        <v>34.238119337793684</v>
      </c>
    </row>
    <row r="14" spans="1:8" x14ac:dyDescent="0.2">
      <c r="A14" s="855">
        <v>1996</v>
      </c>
      <c r="B14" s="859">
        <v>82.23</v>
      </c>
      <c r="C14" s="859">
        <v>7.81</v>
      </c>
      <c r="D14" s="859">
        <v>36</v>
      </c>
      <c r="E14" s="859">
        <v>369.01</v>
      </c>
      <c r="F14" s="859">
        <v>49.6</v>
      </c>
      <c r="G14" s="859">
        <v>17.616906141915706</v>
      </c>
      <c r="H14" s="858">
        <v>37.799395353419776</v>
      </c>
    </row>
    <row r="15" spans="1:8" x14ac:dyDescent="0.2">
      <c r="A15" s="855">
        <v>1997</v>
      </c>
      <c r="B15" s="859">
        <v>93.39</v>
      </c>
      <c r="C15" s="859">
        <v>8.02</v>
      </c>
      <c r="D15" s="859">
        <v>36</v>
      </c>
      <c r="E15" s="859">
        <v>444.03</v>
      </c>
      <c r="F15" s="859">
        <v>62.45</v>
      </c>
      <c r="G15" s="859">
        <v>16.914769884924183</v>
      </c>
      <c r="H15" s="858">
        <v>36.292261329015986</v>
      </c>
    </row>
    <row r="16" spans="1:8" x14ac:dyDescent="0.2">
      <c r="A16" s="855">
        <v>1998</v>
      </c>
      <c r="B16" s="859">
        <v>100</v>
      </c>
      <c r="C16" s="859">
        <v>8.66</v>
      </c>
      <c r="D16" s="859">
        <v>36</v>
      </c>
      <c r="E16" s="859">
        <v>371.76</v>
      </c>
      <c r="F16" s="859">
        <v>49.88</v>
      </c>
      <c r="G16" s="859">
        <v>17.845670487292175</v>
      </c>
      <c r="H16" s="858">
        <v>36.021472387664176</v>
      </c>
    </row>
    <row r="17" spans="1:8" x14ac:dyDescent="0.2">
      <c r="A17" s="855">
        <v>1999</v>
      </c>
      <c r="B17" s="859">
        <v>143.04</v>
      </c>
      <c r="C17" s="859">
        <v>13.03</v>
      </c>
      <c r="D17" s="859">
        <v>36</v>
      </c>
      <c r="E17" s="859">
        <v>347.76</v>
      </c>
      <c r="F17" s="859">
        <v>46.4</v>
      </c>
      <c r="G17" s="859">
        <v>18.77655221262442</v>
      </c>
      <c r="H17" s="858">
        <v>35.750962780335435</v>
      </c>
    </row>
    <row r="18" spans="1:8" x14ac:dyDescent="0.2">
      <c r="A18" s="855">
        <v>2000</v>
      </c>
      <c r="B18" s="859">
        <v>140.6</v>
      </c>
      <c r="C18" s="859">
        <v>11.42</v>
      </c>
      <c r="D18" s="859">
        <v>36</v>
      </c>
      <c r="E18" s="859">
        <v>363.24</v>
      </c>
      <c r="F18" s="859">
        <v>51.06</v>
      </c>
      <c r="G18" s="859">
        <v>19.707452814992415</v>
      </c>
      <c r="H18" s="858">
        <v>35.48017383898361</v>
      </c>
    </row>
    <row r="19" spans="1:8" x14ac:dyDescent="0.2">
      <c r="A19" s="855">
        <v>2001</v>
      </c>
      <c r="B19" s="859">
        <v>137.1</v>
      </c>
      <c r="C19" s="859">
        <v>14.27</v>
      </c>
      <c r="D19" s="859">
        <v>36</v>
      </c>
      <c r="E19" s="859">
        <v>383.24</v>
      </c>
      <c r="F19" s="859">
        <v>57.91</v>
      </c>
      <c r="G19" s="859">
        <v>20.638422740067281</v>
      </c>
      <c r="H19" s="858">
        <v>35.20978696933166</v>
      </c>
    </row>
    <row r="20" spans="1:8" x14ac:dyDescent="0.2">
      <c r="A20" s="855">
        <v>2002</v>
      </c>
      <c r="B20" s="859">
        <v>144.51</v>
      </c>
      <c r="C20" s="859">
        <v>13.95</v>
      </c>
      <c r="D20" s="859">
        <v>36</v>
      </c>
      <c r="E20" s="859">
        <v>356.31</v>
      </c>
      <c r="F20" s="859">
        <v>56.79</v>
      </c>
      <c r="G20" s="859">
        <v>21.569323342435279</v>
      </c>
      <c r="H20" s="858">
        <v>34.938998027979849</v>
      </c>
    </row>
    <row r="21" spans="1:8" x14ac:dyDescent="0.2">
      <c r="A21" s="855">
        <v>2003</v>
      </c>
      <c r="B21" s="859">
        <v>170.46</v>
      </c>
      <c r="C21" s="859">
        <v>19.8</v>
      </c>
      <c r="D21" s="859">
        <v>36</v>
      </c>
      <c r="E21" s="859">
        <v>335.59</v>
      </c>
      <c r="F21" s="859">
        <v>63.76</v>
      </c>
      <c r="G21" s="859">
        <v>22.500205067767531</v>
      </c>
      <c r="H21" s="858">
        <v>34.668488420651087</v>
      </c>
    </row>
    <row r="22" spans="1:8" x14ac:dyDescent="0.2">
      <c r="A22" s="855">
        <v>2004</v>
      </c>
      <c r="B22" s="859">
        <v>154.47999999999999</v>
      </c>
      <c r="C22" s="859">
        <v>18.57</v>
      </c>
      <c r="D22" s="859">
        <v>36</v>
      </c>
      <c r="E22" s="859">
        <v>311.47000000000003</v>
      </c>
      <c r="F22" s="859">
        <v>62.18</v>
      </c>
      <c r="G22" s="859">
        <v>23.431105670135519</v>
      </c>
      <c r="H22" s="858">
        <v>34.397699479299284</v>
      </c>
    </row>
    <row r="23" spans="1:8" x14ac:dyDescent="0.2">
      <c r="A23" s="855">
        <v>2005</v>
      </c>
      <c r="B23" s="859">
        <v>135.77000000000001</v>
      </c>
      <c r="C23" s="859">
        <v>22.25</v>
      </c>
      <c r="D23" s="859">
        <v>36</v>
      </c>
      <c r="E23" s="859">
        <v>298.35000000000002</v>
      </c>
      <c r="F23" s="859">
        <v>68.849999999999994</v>
      </c>
      <c r="G23" s="859">
        <v>23.431105670135516</v>
      </c>
      <c r="H23" s="858">
        <v>34.397699479299284</v>
      </c>
    </row>
    <row r="24" spans="1:8" x14ac:dyDescent="0.2">
      <c r="A24" s="855">
        <v>2006</v>
      </c>
      <c r="B24" s="859">
        <v>127.63</v>
      </c>
      <c r="C24" s="859">
        <v>24.76</v>
      </c>
      <c r="D24" s="859">
        <v>36</v>
      </c>
      <c r="E24" s="859">
        <v>289.99</v>
      </c>
      <c r="F24" s="859">
        <v>71.41</v>
      </c>
      <c r="G24" s="859">
        <v>23.245245224967867</v>
      </c>
      <c r="H24" s="858">
        <v>34.58355992446694</v>
      </c>
    </row>
    <row r="25" spans="1:8" x14ac:dyDescent="0.2">
      <c r="A25" s="855">
        <v>2007</v>
      </c>
      <c r="B25" s="859">
        <v>133.13999999999999</v>
      </c>
      <c r="C25" s="859">
        <v>21.49</v>
      </c>
      <c r="D25" s="859">
        <v>36</v>
      </c>
      <c r="E25" s="859">
        <v>296.41000000000003</v>
      </c>
      <c r="F25" s="859">
        <v>71.63</v>
      </c>
      <c r="G25" s="859">
        <v>23.070680165970636</v>
      </c>
      <c r="H25" s="858">
        <v>34.758124983464164</v>
      </c>
    </row>
    <row r="26" spans="1:8" x14ac:dyDescent="0.2">
      <c r="A26" s="855">
        <v>2008</v>
      </c>
      <c r="B26" s="859">
        <v>133.96</v>
      </c>
      <c r="C26" s="859">
        <v>24.48</v>
      </c>
      <c r="D26" s="859">
        <v>36</v>
      </c>
      <c r="E26" s="859">
        <v>282.12</v>
      </c>
      <c r="F26" s="859">
        <v>76.489999999999995</v>
      </c>
      <c r="G26" s="859">
        <v>22.90641116943436</v>
      </c>
      <c r="H26" s="858">
        <v>34.922393980000443</v>
      </c>
    </row>
    <row r="27" spans="1:8" x14ac:dyDescent="0.2">
      <c r="A27" s="855">
        <v>2009</v>
      </c>
      <c r="B27" s="859">
        <v>124.34</v>
      </c>
      <c r="C27" s="859">
        <v>15.3</v>
      </c>
      <c r="D27" s="859">
        <v>36</v>
      </c>
      <c r="E27" s="859">
        <v>247.59</v>
      </c>
      <c r="F27" s="859">
        <v>41.66</v>
      </c>
      <c r="G27" s="859">
        <v>22.751553417491316</v>
      </c>
      <c r="H27" s="858">
        <v>35.077251731943491</v>
      </c>
    </row>
    <row r="28" spans="1:8" x14ac:dyDescent="0.2">
      <c r="A28" s="855">
        <v>2010</v>
      </c>
      <c r="B28" s="859">
        <v>129.63999999999999</v>
      </c>
      <c r="C28" s="859">
        <v>17.670000000000002</v>
      </c>
      <c r="D28" s="859">
        <v>36</v>
      </c>
      <c r="E28" s="859">
        <v>267.52</v>
      </c>
      <c r="F28" s="859">
        <v>50.88</v>
      </c>
      <c r="G28" s="859">
        <v>22.605320654264084</v>
      </c>
      <c r="H28" s="858">
        <v>35.22348449517073</v>
      </c>
    </row>
    <row r="29" spans="1:8" x14ac:dyDescent="0.2">
      <c r="A29" s="855">
        <v>2011</v>
      </c>
      <c r="B29" s="859">
        <v>135.06</v>
      </c>
      <c r="C29" s="859">
        <v>20.04</v>
      </c>
      <c r="D29" s="859">
        <v>36</v>
      </c>
      <c r="E29" s="859">
        <v>287.19</v>
      </c>
      <c r="F29" s="859">
        <v>60.03</v>
      </c>
      <c r="G29" s="859">
        <v>22.467011833871823</v>
      </c>
      <c r="H29" s="858">
        <v>35.361793315562991</v>
      </c>
    </row>
    <row r="30" spans="1:8" x14ac:dyDescent="0.2">
      <c r="A30" s="855">
        <v>2012</v>
      </c>
      <c r="B30" s="859">
        <v>151.68</v>
      </c>
      <c r="C30" s="859">
        <v>18.670000000000002</v>
      </c>
      <c r="D30" s="859">
        <v>36</v>
      </c>
      <c r="E30" s="859">
        <v>323.8</v>
      </c>
      <c r="F30" s="859">
        <v>54.47</v>
      </c>
      <c r="G30" s="859">
        <v>22.335999881701692</v>
      </c>
      <c r="H30" s="858">
        <v>35.492805267733118</v>
      </c>
    </row>
    <row r="31" spans="1:8" x14ac:dyDescent="0.2">
      <c r="A31" s="855">
        <v>2013</v>
      </c>
      <c r="B31" s="859">
        <v>153.66999999999999</v>
      </c>
      <c r="C31" s="859">
        <v>19.34</v>
      </c>
      <c r="D31" s="859">
        <v>36</v>
      </c>
      <c r="E31" s="859">
        <v>309.05</v>
      </c>
      <c r="F31" s="859">
        <v>55.25</v>
      </c>
      <c r="G31" s="859">
        <v>22.211722188755257</v>
      </c>
      <c r="H31" s="858">
        <v>35.617082960679539</v>
      </c>
    </row>
    <row r="32" spans="1:8" x14ac:dyDescent="0.2">
      <c r="A32" s="855">
        <v>2014</v>
      </c>
      <c r="B32" s="859">
        <v>155.33000000000001</v>
      </c>
      <c r="C32" s="859">
        <v>20.96</v>
      </c>
      <c r="D32" s="859">
        <v>36</v>
      </c>
      <c r="E32" s="859">
        <v>313.37</v>
      </c>
      <c r="F32" s="859">
        <v>57.84</v>
      </c>
      <c r="G32" s="859">
        <v>22.093672535090892</v>
      </c>
      <c r="H32" s="858">
        <v>35.735132614343904</v>
      </c>
    </row>
    <row r="33" spans="1:8" x14ac:dyDescent="0.2">
      <c r="A33" s="855">
        <v>2015</v>
      </c>
      <c r="B33" s="859">
        <v>155.59</v>
      </c>
      <c r="C33" s="859">
        <v>22.32</v>
      </c>
      <c r="D33" s="859">
        <v>36</v>
      </c>
      <c r="E33" s="859">
        <v>319.56</v>
      </c>
      <c r="F33" s="859">
        <v>60.69</v>
      </c>
      <c r="G33" s="859">
        <v>21.981394197827886</v>
      </c>
      <c r="H33" s="858">
        <v>35.847410951606925</v>
      </c>
    </row>
    <row r="34" spans="1:8" x14ac:dyDescent="0.2">
      <c r="A34" s="855">
        <v>2016</v>
      </c>
      <c r="B34" s="859">
        <v>155.36000000000001</v>
      </c>
      <c r="C34" s="859">
        <v>22.55</v>
      </c>
      <c r="D34" s="859">
        <v>36</v>
      </c>
      <c r="E34" s="859">
        <v>313.13</v>
      </c>
      <c r="F34" s="859">
        <v>59.83</v>
      </c>
      <c r="G34" s="859">
        <v>21.981394197827889</v>
      </c>
      <c r="H34" s="858">
        <v>35.847410951606925</v>
      </c>
    </row>
    <row r="35" spans="1:8" x14ac:dyDescent="0.2">
      <c r="A35" s="855">
        <v>2017</v>
      </c>
      <c r="B35" s="859">
        <v>154.4</v>
      </c>
      <c r="C35" s="859">
        <v>22.62</v>
      </c>
      <c r="D35" s="859">
        <v>36</v>
      </c>
      <c r="E35" s="859">
        <v>328.02</v>
      </c>
      <c r="F35" s="859">
        <v>60.77</v>
      </c>
      <c r="G35" s="859">
        <v>21.981394197827889</v>
      </c>
      <c r="H35" s="858">
        <v>35.847410951606925</v>
      </c>
    </row>
    <row r="36" spans="1:8" x14ac:dyDescent="0.2">
      <c r="A36" s="855">
        <v>2018</v>
      </c>
      <c r="B36" s="859">
        <v>148.47999999999999</v>
      </c>
      <c r="C36" s="859">
        <v>24.22</v>
      </c>
      <c r="D36" s="859">
        <v>36</v>
      </c>
      <c r="E36" s="859">
        <v>331.37</v>
      </c>
      <c r="F36" s="859">
        <v>65.06</v>
      </c>
      <c r="G36" s="859">
        <v>21.981394197827889</v>
      </c>
      <c r="H36" s="858">
        <v>35.847410951606925</v>
      </c>
    </row>
    <row r="37" spans="1:8" x14ac:dyDescent="0.2">
      <c r="A37" s="855">
        <v>2019</v>
      </c>
      <c r="B37" s="859">
        <v>139.91</v>
      </c>
      <c r="C37" s="859">
        <v>25.2</v>
      </c>
      <c r="D37" s="859">
        <v>36</v>
      </c>
      <c r="E37" s="859">
        <v>286.99</v>
      </c>
      <c r="F37" s="859">
        <v>56.7</v>
      </c>
      <c r="G37" s="859">
        <v>21.9813941978279</v>
      </c>
      <c r="H37" s="858">
        <v>35.847410951606903</v>
      </c>
    </row>
    <row r="38" spans="1:8" x14ac:dyDescent="0.2">
      <c r="A38" s="855">
        <v>2020</v>
      </c>
      <c r="B38" s="859">
        <v>137.81</v>
      </c>
      <c r="C38" s="859">
        <v>23.76</v>
      </c>
      <c r="D38" s="859">
        <v>36</v>
      </c>
      <c r="E38" s="859">
        <v>288.39999999999998</v>
      </c>
      <c r="F38" s="859">
        <v>57.18</v>
      </c>
      <c r="G38" s="859">
        <v>21.9813941978279</v>
      </c>
      <c r="H38" s="858">
        <v>35.847410951606903</v>
      </c>
    </row>
    <row r="39" spans="1:8" x14ac:dyDescent="0.2">
      <c r="A39" s="1348">
        <v>2021</v>
      </c>
      <c r="B39" s="1349">
        <v>138.26</v>
      </c>
      <c r="C39" s="1349">
        <v>25.08</v>
      </c>
      <c r="D39" s="1349">
        <v>36</v>
      </c>
      <c r="E39" s="1349">
        <v>285.56</v>
      </c>
      <c r="F39" s="1349">
        <v>57.92</v>
      </c>
      <c r="G39" s="1349">
        <v>21.9813941978279</v>
      </c>
      <c r="H39" s="1350">
        <v>35.847410951606903</v>
      </c>
    </row>
    <row r="40" spans="1:8" x14ac:dyDescent="0.2">
      <c r="A40" s="855"/>
      <c r="B40" s="1351"/>
      <c r="C40" s="1351"/>
      <c r="D40" s="1351"/>
      <c r="E40" s="1351"/>
      <c r="F40" s="1351"/>
      <c r="G40" s="1351"/>
      <c r="H40" s="1352"/>
    </row>
    <row r="41" spans="1:8" x14ac:dyDescent="0.2">
      <c r="A41" s="857"/>
      <c r="B41" s="761" t="s">
        <v>1006</v>
      </c>
      <c r="C41" s="758"/>
      <c r="D41" s="758"/>
      <c r="E41" s="758"/>
      <c r="F41" s="758"/>
      <c r="G41" s="758"/>
      <c r="H41" s="856"/>
    </row>
    <row r="42" spans="1:8" x14ac:dyDescent="0.2">
      <c r="A42" s="857"/>
      <c r="B42" s="758"/>
      <c r="C42" s="758"/>
      <c r="D42" s="758"/>
      <c r="E42" s="758"/>
      <c r="F42" s="758"/>
      <c r="G42" s="758"/>
      <c r="H42" s="856"/>
    </row>
    <row r="43" spans="1:8" x14ac:dyDescent="0.2">
      <c r="A43" s="855">
        <v>1990</v>
      </c>
      <c r="B43" s="854">
        <v>3.82</v>
      </c>
      <c r="C43" s="854">
        <v>0.28999999999999998</v>
      </c>
      <c r="D43" s="854">
        <v>1.34</v>
      </c>
      <c r="E43" s="854">
        <v>15.86</v>
      </c>
      <c r="F43" s="854">
        <v>1.66</v>
      </c>
      <c r="G43" s="854">
        <v>0.60044450386971893</v>
      </c>
      <c r="H43" s="853">
        <v>1.3612878056985076</v>
      </c>
    </row>
    <row r="44" spans="1:8" x14ac:dyDescent="0.2">
      <c r="A44" s="855">
        <v>1991</v>
      </c>
      <c r="B44" s="854">
        <v>3.94</v>
      </c>
      <c r="C44" s="854">
        <v>0.31</v>
      </c>
      <c r="D44" s="854">
        <v>1.32</v>
      </c>
      <c r="E44" s="854">
        <v>15.8</v>
      </c>
      <c r="F44" s="854">
        <v>1.72</v>
      </c>
      <c r="G44" s="854">
        <v>0.54756684615847895</v>
      </c>
      <c r="H44" s="853">
        <v>1.2484537897181498</v>
      </c>
    </row>
    <row r="45" spans="1:8" x14ac:dyDescent="0.2">
      <c r="A45" s="855">
        <v>1992</v>
      </c>
      <c r="B45" s="854">
        <v>4.0599999999999996</v>
      </c>
      <c r="C45" s="854">
        <v>0.33</v>
      </c>
      <c r="D45" s="854">
        <v>1.45</v>
      </c>
      <c r="E45" s="854">
        <v>15.74</v>
      </c>
      <c r="F45" s="854">
        <v>1.79</v>
      </c>
      <c r="G45" s="854">
        <v>0.54624740797496452</v>
      </c>
      <c r="H45" s="853">
        <v>1.2484537897181498</v>
      </c>
    </row>
    <row r="46" spans="1:8" x14ac:dyDescent="0.2">
      <c r="A46" s="855">
        <v>1993</v>
      </c>
      <c r="B46" s="854">
        <v>4.18</v>
      </c>
      <c r="C46" s="854">
        <v>0.35</v>
      </c>
      <c r="D46" s="854">
        <v>1.54</v>
      </c>
      <c r="E46" s="854">
        <v>15.68</v>
      </c>
      <c r="F46" s="854">
        <v>1.85</v>
      </c>
      <c r="G46" s="854">
        <v>0.63420576311526811</v>
      </c>
      <c r="H46" s="853">
        <v>1.4133519685367217</v>
      </c>
    </row>
    <row r="47" spans="1:8" x14ac:dyDescent="0.2">
      <c r="A47" s="855">
        <v>1994</v>
      </c>
      <c r="B47" s="854">
        <v>4.3</v>
      </c>
      <c r="C47" s="854">
        <v>0.37</v>
      </c>
      <c r="D47" s="854">
        <v>1.54</v>
      </c>
      <c r="E47" s="854">
        <v>15.62</v>
      </c>
      <c r="F47" s="854">
        <v>1.92</v>
      </c>
      <c r="G47" s="854">
        <v>0.55622669620424248</v>
      </c>
      <c r="H47" s="853">
        <v>1.2425634901032785</v>
      </c>
    </row>
    <row r="48" spans="1:8" x14ac:dyDescent="0.2">
      <c r="A48" s="855">
        <v>1995</v>
      </c>
      <c r="B48" s="854">
        <v>3.95</v>
      </c>
      <c r="C48" s="854">
        <v>0.36</v>
      </c>
      <c r="D48" s="854">
        <v>1.54</v>
      </c>
      <c r="E48" s="854">
        <v>15.39</v>
      </c>
      <c r="F48" s="854">
        <v>2</v>
      </c>
      <c r="G48" s="854">
        <v>0.65903155401336755</v>
      </c>
      <c r="H48" s="853">
        <v>1.4722391315251284</v>
      </c>
    </row>
    <row r="49" spans="1:8" x14ac:dyDescent="0.2">
      <c r="A49" s="855">
        <v>1996</v>
      </c>
      <c r="B49" s="854">
        <v>3.51</v>
      </c>
      <c r="C49" s="854">
        <v>0.33</v>
      </c>
      <c r="D49" s="854">
        <v>1.54</v>
      </c>
      <c r="E49" s="854">
        <v>15.76</v>
      </c>
      <c r="F49" s="854">
        <v>2.12</v>
      </c>
      <c r="G49" s="854">
        <v>0.72757822366111868</v>
      </c>
      <c r="H49" s="853">
        <v>1.6253740001970505</v>
      </c>
    </row>
    <row r="50" spans="1:8" x14ac:dyDescent="0.2">
      <c r="A50" s="855">
        <v>1997</v>
      </c>
      <c r="B50" s="854">
        <v>3.99</v>
      </c>
      <c r="C50" s="854">
        <v>0.34</v>
      </c>
      <c r="D50" s="854">
        <v>1.54</v>
      </c>
      <c r="E50" s="854">
        <v>18.96</v>
      </c>
      <c r="F50" s="854">
        <v>2.67</v>
      </c>
      <c r="G50" s="854">
        <v>0.6968885192588764</v>
      </c>
      <c r="H50" s="853">
        <v>1.5641964632805891</v>
      </c>
    </row>
    <row r="51" spans="1:8" x14ac:dyDescent="0.2">
      <c r="A51" s="855">
        <v>1998</v>
      </c>
      <c r="B51" s="854">
        <v>4.2699999999999996</v>
      </c>
      <c r="C51" s="854">
        <v>0.37</v>
      </c>
      <c r="D51" s="854">
        <v>1.54</v>
      </c>
      <c r="E51" s="854">
        <v>15.87</v>
      </c>
      <c r="F51" s="854">
        <v>2.13</v>
      </c>
      <c r="G51" s="854">
        <v>0.73524162407643767</v>
      </c>
      <c r="H51" s="853">
        <v>1.552525459908326</v>
      </c>
    </row>
    <row r="52" spans="1:8" x14ac:dyDescent="0.2">
      <c r="A52" s="855">
        <v>1999</v>
      </c>
      <c r="B52" s="854">
        <v>6.11</v>
      </c>
      <c r="C52" s="854">
        <v>0.56000000000000005</v>
      </c>
      <c r="D52" s="854">
        <v>1.54</v>
      </c>
      <c r="E52" s="854">
        <v>14.85</v>
      </c>
      <c r="F52" s="854">
        <v>1.98</v>
      </c>
      <c r="G52" s="854">
        <v>0.77359395116012619</v>
      </c>
      <c r="H52" s="853">
        <v>1.5408664958324572</v>
      </c>
    </row>
    <row r="53" spans="1:8" x14ac:dyDescent="0.2">
      <c r="A53" s="855">
        <v>2000</v>
      </c>
      <c r="B53" s="854">
        <v>6</v>
      </c>
      <c r="C53" s="854">
        <v>0.49</v>
      </c>
      <c r="D53" s="854">
        <v>1.54</v>
      </c>
      <c r="E53" s="854">
        <v>15.51</v>
      </c>
      <c r="F53" s="854">
        <v>2.1800000000000002</v>
      </c>
      <c r="G53" s="854">
        <v>0.81194705597768746</v>
      </c>
      <c r="H53" s="853">
        <v>1.5291954924601936</v>
      </c>
    </row>
    <row r="54" spans="1:8" x14ac:dyDescent="0.2">
      <c r="A54" s="855">
        <v>2001</v>
      </c>
      <c r="B54" s="854">
        <v>5.85</v>
      </c>
      <c r="C54" s="854">
        <v>0.61</v>
      </c>
      <c r="D54" s="854">
        <v>1.54</v>
      </c>
      <c r="E54" s="854">
        <v>16.36</v>
      </c>
      <c r="F54" s="854">
        <v>2.4700000000000002</v>
      </c>
      <c r="G54" s="854">
        <v>0.85030301689077203</v>
      </c>
      <c r="H54" s="853">
        <v>1.5175418183781946</v>
      </c>
    </row>
    <row r="55" spans="1:8" x14ac:dyDescent="0.2">
      <c r="A55" s="855">
        <v>2002</v>
      </c>
      <c r="B55" s="854">
        <v>6.17</v>
      </c>
      <c r="C55" s="854">
        <v>0.6</v>
      </c>
      <c r="D55" s="854">
        <v>1.54</v>
      </c>
      <c r="E55" s="854">
        <v>15.21</v>
      </c>
      <c r="F55" s="854">
        <v>2.42</v>
      </c>
      <c r="G55" s="854">
        <v>0.88865612170833352</v>
      </c>
      <c r="H55" s="853">
        <v>1.5058708150059315</v>
      </c>
    </row>
    <row r="56" spans="1:8" x14ac:dyDescent="0.2">
      <c r="A56" s="855">
        <v>2003</v>
      </c>
      <c r="B56" s="854">
        <v>7.28</v>
      </c>
      <c r="C56" s="854">
        <v>0.85</v>
      </c>
      <c r="D56" s="854">
        <v>1.54</v>
      </c>
      <c r="E56" s="854">
        <v>14.33</v>
      </c>
      <c r="F56" s="854">
        <v>2.72</v>
      </c>
      <c r="G56" s="854">
        <v>0.92700844879202227</v>
      </c>
      <c r="H56" s="853">
        <v>1.4942118509300619</v>
      </c>
    </row>
    <row r="57" spans="1:8" x14ac:dyDescent="0.2">
      <c r="A57" s="855">
        <v>2004</v>
      </c>
      <c r="B57" s="854">
        <v>6.6</v>
      </c>
      <c r="C57" s="854">
        <v>0.79</v>
      </c>
      <c r="D57" s="854">
        <v>1.54</v>
      </c>
      <c r="E57" s="854">
        <v>13.3</v>
      </c>
      <c r="F57" s="854">
        <v>2.66</v>
      </c>
      <c r="G57" s="854">
        <v>0.96536155360958353</v>
      </c>
      <c r="H57" s="853">
        <v>1.4825408475577992</v>
      </c>
    </row>
    <row r="58" spans="1:8" x14ac:dyDescent="0.2">
      <c r="A58" s="855">
        <v>2005</v>
      </c>
      <c r="B58" s="854">
        <v>5.8</v>
      </c>
      <c r="C58" s="854">
        <v>0.95</v>
      </c>
      <c r="D58" s="854">
        <v>1.54</v>
      </c>
      <c r="E58" s="854">
        <v>12.74</v>
      </c>
      <c r="F58" s="854">
        <v>2.94</v>
      </c>
      <c r="G58" s="854">
        <v>0.96536155360958331</v>
      </c>
      <c r="H58" s="853">
        <v>1.4825408475577992</v>
      </c>
    </row>
    <row r="59" spans="1:8" x14ac:dyDescent="0.2">
      <c r="A59" s="855">
        <v>2006</v>
      </c>
      <c r="B59" s="854">
        <v>5.45</v>
      </c>
      <c r="C59" s="854">
        <v>1.06</v>
      </c>
      <c r="D59" s="854">
        <v>1.54</v>
      </c>
      <c r="E59" s="854">
        <v>12.38</v>
      </c>
      <c r="F59" s="854">
        <v>3.05</v>
      </c>
      <c r="G59" s="854">
        <v>0.96002862779117293</v>
      </c>
      <c r="H59" s="853">
        <v>1.4905514327445251</v>
      </c>
    </row>
    <row r="60" spans="1:8" x14ac:dyDescent="0.2">
      <c r="A60" s="855">
        <v>2007</v>
      </c>
      <c r="B60" s="854">
        <v>5.69</v>
      </c>
      <c r="C60" s="854">
        <v>0.92</v>
      </c>
      <c r="D60" s="854">
        <v>1.54</v>
      </c>
      <c r="E60" s="854">
        <v>12.66</v>
      </c>
      <c r="F60" s="854">
        <v>3.06</v>
      </c>
      <c r="G60" s="854">
        <v>0.96435443093757256</v>
      </c>
      <c r="H60" s="853">
        <v>1.4980751867873054</v>
      </c>
    </row>
    <row r="61" spans="1:8" x14ac:dyDescent="0.2">
      <c r="A61" s="855">
        <v>2008</v>
      </c>
      <c r="B61" s="854">
        <v>5.72</v>
      </c>
      <c r="C61" s="854">
        <v>1.05</v>
      </c>
      <c r="D61" s="854">
        <v>1.54</v>
      </c>
      <c r="E61" s="854">
        <v>12.05</v>
      </c>
      <c r="F61" s="854">
        <v>3.27</v>
      </c>
      <c r="G61" s="854">
        <v>0.95748798688235615</v>
      </c>
      <c r="H61" s="853">
        <v>1.5086474199360194</v>
      </c>
    </row>
    <row r="62" spans="1:8" x14ac:dyDescent="0.2">
      <c r="A62" s="855">
        <v>2009</v>
      </c>
      <c r="B62" s="854">
        <v>5.31</v>
      </c>
      <c r="C62" s="854">
        <v>0.65</v>
      </c>
      <c r="D62" s="854">
        <v>1.54</v>
      </c>
      <c r="E62" s="854">
        <v>10.57</v>
      </c>
      <c r="F62" s="854">
        <v>1.78</v>
      </c>
      <c r="G62" s="854">
        <v>0.95556524353463523</v>
      </c>
      <c r="H62" s="853">
        <v>1.5153372748199589</v>
      </c>
    </row>
    <row r="63" spans="1:8" x14ac:dyDescent="0.2">
      <c r="A63" s="855">
        <v>2010</v>
      </c>
      <c r="B63" s="854">
        <v>5.54</v>
      </c>
      <c r="C63" s="854">
        <v>0.75</v>
      </c>
      <c r="D63" s="854">
        <v>1.54</v>
      </c>
      <c r="E63" s="854">
        <v>11.42</v>
      </c>
      <c r="F63" s="854">
        <v>2.17</v>
      </c>
      <c r="G63" s="854">
        <v>0.94942346747909145</v>
      </c>
      <c r="H63" s="853">
        <v>1.5216545301913755</v>
      </c>
    </row>
    <row r="64" spans="1:8" x14ac:dyDescent="0.2">
      <c r="A64" s="855">
        <v>2011</v>
      </c>
      <c r="B64" s="854">
        <v>5.77</v>
      </c>
      <c r="C64" s="854">
        <v>0.86</v>
      </c>
      <c r="D64" s="854">
        <v>1.54</v>
      </c>
      <c r="E64" s="854">
        <v>12.26</v>
      </c>
      <c r="F64" s="854">
        <v>2.56</v>
      </c>
      <c r="G64" s="854">
        <v>0.94361449702261657</v>
      </c>
      <c r="H64" s="853">
        <v>1.5276294712323211</v>
      </c>
    </row>
    <row r="65" spans="1:8" x14ac:dyDescent="0.2">
      <c r="A65" s="855">
        <v>2012</v>
      </c>
      <c r="B65" s="854">
        <v>6.48</v>
      </c>
      <c r="C65" s="854">
        <v>0.8</v>
      </c>
      <c r="D65" s="854">
        <v>1.54</v>
      </c>
      <c r="E65" s="854">
        <v>13.83</v>
      </c>
      <c r="F65" s="854">
        <v>2.33</v>
      </c>
      <c r="G65" s="854">
        <v>0.93587839504330084</v>
      </c>
      <c r="H65" s="853">
        <v>1.5332891875660706</v>
      </c>
    </row>
    <row r="66" spans="1:8" x14ac:dyDescent="0.2">
      <c r="A66" s="855">
        <v>2013</v>
      </c>
      <c r="B66" s="854">
        <v>6.56</v>
      </c>
      <c r="C66" s="854">
        <v>0.83</v>
      </c>
      <c r="D66" s="854">
        <v>1.54</v>
      </c>
      <c r="E66" s="854">
        <v>13.2</v>
      </c>
      <c r="F66" s="854">
        <v>2.36</v>
      </c>
      <c r="G66" s="854">
        <v>0.93289233192772081</v>
      </c>
      <c r="H66" s="853">
        <v>1.5386579839013561</v>
      </c>
    </row>
    <row r="67" spans="1:8" x14ac:dyDescent="0.2">
      <c r="A67" s="855">
        <v>2014</v>
      </c>
      <c r="B67" s="854">
        <v>6.63</v>
      </c>
      <c r="C67" s="854">
        <v>0.89</v>
      </c>
      <c r="D67" s="854">
        <v>1.54</v>
      </c>
      <c r="E67" s="854">
        <v>13.38</v>
      </c>
      <c r="F67" s="854">
        <v>2.4700000000000002</v>
      </c>
      <c r="G67" s="854">
        <v>0.93014361372732668</v>
      </c>
      <c r="H67" s="853">
        <v>1.5437577289396569</v>
      </c>
    </row>
    <row r="68" spans="1:8" x14ac:dyDescent="0.2">
      <c r="A68" s="855">
        <v>2015</v>
      </c>
      <c r="B68" s="854">
        <v>6.64</v>
      </c>
      <c r="C68" s="854">
        <v>0.95</v>
      </c>
      <c r="D68" s="854">
        <v>1.54</v>
      </c>
      <c r="E68" s="854">
        <v>13.65</v>
      </c>
      <c r="F68" s="854">
        <v>2.59</v>
      </c>
      <c r="G68" s="854">
        <v>0.92541669572855401</v>
      </c>
      <c r="H68" s="853">
        <v>1.5486081531094191</v>
      </c>
    </row>
    <row r="69" spans="1:8" x14ac:dyDescent="0.2">
      <c r="A69" s="855">
        <v>2016</v>
      </c>
      <c r="B69" s="854">
        <v>6.63</v>
      </c>
      <c r="C69" s="854">
        <v>0.96</v>
      </c>
      <c r="D69" s="854">
        <v>1.54</v>
      </c>
      <c r="E69" s="854">
        <v>13.37</v>
      </c>
      <c r="F69" s="854">
        <v>2.5499999999999998</v>
      </c>
      <c r="G69" s="854">
        <v>0.92761483514833687</v>
      </c>
      <c r="H69" s="853">
        <v>1.5486081531094191</v>
      </c>
    </row>
    <row r="70" spans="1:8" x14ac:dyDescent="0.2">
      <c r="A70" s="855">
        <v>2017</v>
      </c>
      <c r="B70" s="854">
        <v>6.59</v>
      </c>
      <c r="C70" s="854">
        <v>0.97</v>
      </c>
      <c r="D70" s="854">
        <v>1.54</v>
      </c>
      <c r="E70" s="854">
        <v>14.01</v>
      </c>
      <c r="F70" s="854">
        <v>2.6</v>
      </c>
      <c r="G70" s="854">
        <v>0.92761483514833687</v>
      </c>
      <c r="H70" s="853">
        <v>1.5486081531094191</v>
      </c>
    </row>
    <row r="71" spans="1:8" x14ac:dyDescent="0.2">
      <c r="A71" s="855">
        <v>2018</v>
      </c>
      <c r="B71" s="854">
        <v>6.34</v>
      </c>
      <c r="C71" s="854">
        <v>1.03</v>
      </c>
      <c r="D71" s="854">
        <v>1.54</v>
      </c>
      <c r="E71" s="854">
        <v>14.15</v>
      </c>
      <c r="F71" s="854">
        <v>2.78</v>
      </c>
      <c r="G71" s="854">
        <v>0.92761483514833687</v>
      </c>
      <c r="H71" s="853">
        <v>1.5486081531094191</v>
      </c>
    </row>
    <row r="72" spans="1:8" x14ac:dyDescent="0.2">
      <c r="A72" s="855">
        <v>2019</v>
      </c>
      <c r="B72" s="854">
        <v>5.97</v>
      </c>
      <c r="C72" s="854">
        <v>1.08</v>
      </c>
      <c r="D72" s="854">
        <v>1.54</v>
      </c>
      <c r="E72" s="854">
        <v>12.25</v>
      </c>
      <c r="F72" s="854">
        <v>2.42</v>
      </c>
      <c r="G72" s="854">
        <v>0.92761483514833687</v>
      </c>
      <c r="H72" s="853">
        <v>1.5486081531094191</v>
      </c>
    </row>
    <row r="73" spans="1:8" x14ac:dyDescent="0.2">
      <c r="A73" s="855">
        <v>2020</v>
      </c>
      <c r="B73" s="854">
        <v>5.88</v>
      </c>
      <c r="C73" s="854">
        <v>1.01</v>
      </c>
      <c r="D73" s="854">
        <v>1.54</v>
      </c>
      <c r="E73" s="854">
        <v>12.31</v>
      </c>
      <c r="F73" s="854">
        <v>2.44</v>
      </c>
      <c r="G73" s="854">
        <v>0.92761483514833698</v>
      </c>
      <c r="H73" s="853">
        <v>1.54860815310942</v>
      </c>
    </row>
    <row r="74" spans="1:8" x14ac:dyDescent="0.2">
      <c r="A74" s="1348">
        <v>2021</v>
      </c>
      <c r="B74" s="1353">
        <v>5.9</v>
      </c>
      <c r="C74" s="1353">
        <v>1.07</v>
      </c>
      <c r="D74" s="1353">
        <v>1.54</v>
      </c>
      <c r="E74" s="1353">
        <v>12.19</v>
      </c>
      <c r="F74" s="1353">
        <v>2.4700000000000002</v>
      </c>
      <c r="G74" s="1353">
        <v>0.92761483514833698</v>
      </c>
      <c r="H74" s="1354">
        <v>1.54860815310942</v>
      </c>
    </row>
    <row r="75" spans="1:8" x14ac:dyDescent="0.2">
      <c r="A75" s="879"/>
      <c r="B75" s="965"/>
      <c r="C75" s="965"/>
      <c r="D75" s="965"/>
      <c r="E75" s="965"/>
      <c r="F75" s="965"/>
      <c r="G75" s="965"/>
      <c r="H75" s="877"/>
    </row>
    <row r="76" spans="1:8" ht="14.25" x14ac:dyDescent="0.2">
      <c r="A76" s="833" t="s">
        <v>1007</v>
      </c>
    </row>
    <row r="77" spans="1:8" x14ac:dyDescent="0.2">
      <c r="A77" s="377" t="s">
        <v>263</v>
      </c>
    </row>
    <row r="78" spans="1:8" ht="14.25" x14ac:dyDescent="0.2">
      <c r="A78" s="833" t="s">
        <v>1008</v>
      </c>
    </row>
    <row r="79" spans="1:8" ht="14.25" x14ac:dyDescent="0.2">
      <c r="A79" s="833" t="s">
        <v>1009</v>
      </c>
    </row>
    <row r="80" spans="1:8" x14ac:dyDescent="0.2">
      <c r="A80" s="376" t="s">
        <v>263</v>
      </c>
    </row>
    <row r="81" spans="1:1" ht="14.25" x14ac:dyDescent="0.2">
      <c r="A81" s="833" t="s">
        <v>1010</v>
      </c>
    </row>
  </sheetData>
  <mergeCells count="3">
    <mergeCell ref="A1:B1"/>
    <mergeCell ref="B4:D4"/>
    <mergeCell ref="E4:F4"/>
  </mergeCells>
  <hyperlinks>
    <hyperlink ref="A1" location="Contents!A1" display="To table of contents" xr:uid="{920DC170-466D-44AC-8C33-1A827FF9EBE1}"/>
    <hyperlink ref="A80" r:id="rId1" display="Documentation' on the website of the Dutch Emission Registration." xr:uid="{919B416D-B6F6-428F-B2E0-BCED2AB062A8}"/>
    <hyperlink ref="A77" r:id="rId2" xr:uid="{0DBBC91A-11C6-48C5-A577-284DEEA59040}"/>
  </hyperlinks>
  <pageMargins left="0.49" right="0.46" top="0.39" bottom="0.43" header="0.23" footer="0.32"/>
  <pageSetup paperSize="9" scale="55" orientation="landscape" r:id="rId3"/>
  <headerFooter alignWithMargins="0"/>
  <customProperties>
    <customPr name="EpmWorksheetKeyString_GUID" r:id="rId4"/>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58369-DC1E-40B7-8FE9-09B8D1E58C5C}">
  <sheetPr>
    <tabColor theme="4" tint="0.79998168889431442"/>
    <pageSetUpPr fitToPage="1"/>
  </sheetPr>
  <dimension ref="A1:H47"/>
  <sheetViews>
    <sheetView zoomScale="85" zoomScaleNormal="85" workbookViewId="0">
      <selection activeCell="A2" sqref="A2:H55"/>
    </sheetView>
  </sheetViews>
  <sheetFormatPr defaultColWidth="10.6640625" defaultRowHeight="12.75" x14ac:dyDescent="0.2"/>
  <cols>
    <col min="1" max="1" width="18" style="767" customWidth="1"/>
    <col min="2" max="6" width="12" style="767" customWidth="1"/>
    <col min="7" max="8" width="14.83203125" style="767" customWidth="1"/>
    <col min="9" max="9" width="59.83203125" style="767" customWidth="1"/>
    <col min="10" max="10" width="12" style="767" customWidth="1"/>
    <col min="11" max="16384" width="10.6640625" style="767"/>
  </cols>
  <sheetData>
    <row r="1" spans="1:8" ht="27.75" customHeight="1" x14ac:dyDescent="0.2">
      <c r="A1" s="1744" t="s">
        <v>2</v>
      </c>
      <c r="B1" s="1744"/>
    </row>
    <row r="2" spans="1:8" ht="20.25" x14ac:dyDescent="0.3">
      <c r="A2" s="791" t="s">
        <v>1011</v>
      </c>
      <c r="H2" s="833" t="s">
        <v>178</v>
      </c>
    </row>
    <row r="3" spans="1:8" x14ac:dyDescent="0.2">
      <c r="A3" s="787"/>
      <c r="B3" s="1125" t="s">
        <v>997</v>
      </c>
      <c r="C3" s="785"/>
      <c r="D3" s="785"/>
      <c r="E3" s="785"/>
      <c r="F3" s="786"/>
      <c r="G3" s="869" t="s">
        <v>34</v>
      </c>
      <c r="H3" s="1347"/>
    </row>
    <row r="4" spans="1:8" x14ac:dyDescent="0.2">
      <c r="A4" s="784"/>
      <c r="B4" s="1818" t="s">
        <v>998</v>
      </c>
      <c r="C4" s="1818"/>
      <c r="D4" s="1819"/>
      <c r="E4" s="1820" t="s">
        <v>999</v>
      </c>
      <c r="F4" s="1819"/>
      <c r="G4" s="1138" t="s">
        <v>8</v>
      </c>
      <c r="H4" s="1139" t="s">
        <v>36</v>
      </c>
    </row>
    <row r="5" spans="1:8" ht="14.25" x14ac:dyDescent="0.2">
      <c r="A5" s="784"/>
      <c r="B5" s="864" t="s">
        <v>1000</v>
      </c>
      <c r="C5" s="864" t="s">
        <v>1001</v>
      </c>
      <c r="D5" s="768" t="s">
        <v>1002</v>
      </c>
      <c r="E5" s="864" t="s">
        <v>1000</v>
      </c>
      <c r="F5" s="864" t="s">
        <v>1001</v>
      </c>
      <c r="G5" s="866" t="s">
        <v>320</v>
      </c>
      <c r="H5" s="865" t="s">
        <v>320</v>
      </c>
    </row>
    <row r="6" spans="1:8" ht="14.25" x14ac:dyDescent="0.2">
      <c r="A6" s="784"/>
      <c r="B6" s="864" t="s">
        <v>1012</v>
      </c>
      <c r="C6" s="863" t="s">
        <v>319</v>
      </c>
      <c r="D6" s="768" t="s">
        <v>1013</v>
      </c>
      <c r="E6" s="864" t="s">
        <v>1014</v>
      </c>
      <c r="F6" s="863" t="s">
        <v>319</v>
      </c>
      <c r="G6" s="794"/>
      <c r="H6" s="768"/>
    </row>
    <row r="7" spans="1:8" x14ac:dyDescent="0.2">
      <c r="A7" s="787"/>
      <c r="B7" s="862" t="s">
        <v>175</v>
      </c>
      <c r="C7" s="861"/>
      <c r="D7" s="861"/>
      <c r="E7" s="861"/>
      <c r="F7" s="861"/>
      <c r="G7" s="861"/>
      <c r="H7" s="1347"/>
    </row>
    <row r="8" spans="1:8" x14ac:dyDescent="0.2">
      <c r="A8" s="784"/>
      <c r="H8" s="874"/>
    </row>
    <row r="9" spans="1:8" x14ac:dyDescent="0.2">
      <c r="A9" s="855">
        <v>1990</v>
      </c>
      <c r="B9" s="873">
        <v>16.589388017980706</v>
      </c>
      <c r="C9" s="873">
        <v>14.204176875735465</v>
      </c>
      <c r="D9" s="873">
        <v>10.000000000849932</v>
      </c>
      <c r="E9" s="873">
        <v>14.998620919354721</v>
      </c>
      <c r="F9" s="873">
        <v>13.790911239825714</v>
      </c>
      <c r="G9" s="871">
        <v>934.16248667232765</v>
      </c>
      <c r="H9" s="870">
        <v>20.239999999999995</v>
      </c>
    </row>
    <row r="10" spans="1:8" x14ac:dyDescent="0.2">
      <c r="A10" s="855">
        <v>1991</v>
      </c>
      <c r="B10" s="873">
        <v>15.873174072498699</v>
      </c>
      <c r="C10" s="873">
        <v>14.132389533318761</v>
      </c>
      <c r="D10" s="873">
        <v>10</v>
      </c>
      <c r="E10" s="873">
        <v>14.742788981020842</v>
      </c>
      <c r="F10" s="873">
        <v>13.838939056502186</v>
      </c>
      <c r="G10" s="871">
        <v>934.13260688104106</v>
      </c>
      <c r="H10" s="870">
        <v>20.239999999999998</v>
      </c>
    </row>
    <row r="11" spans="1:8" x14ac:dyDescent="0.2">
      <c r="A11" s="855">
        <v>1992</v>
      </c>
      <c r="B11" s="873">
        <v>15.199165084882127</v>
      </c>
      <c r="C11" s="873">
        <v>14.069319992317762</v>
      </c>
      <c r="D11" s="873">
        <v>10</v>
      </c>
      <c r="E11" s="873">
        <v>14.485034427727072</v>
      </c>
      <c r="F11" s="873">
        <v>13.883509271820968</v>
      </c>
      <c r="G11" s="871">
        <v>934.13260688104117</v>
      </c>
      <c r="H11" s="870">
        <v>20.239999999999998</v>
      </c>
    </row>
    <row r="12" spans="1:8" x14ac:dyDescent="0.2">
      <c r="A12" s="855">
        <v>1993</v>
      </c>
      <c r="B12" s="873">
        <v>14.563737249196187</v>
      </c>
      <c r="C12" s="873">
        <v>14.013471146209623</v>
      </c>
      <c r="D12" s="873">
        <v>10</v>
      </c>
      <c r="E12" s="873">
        <v>14.22533549914659</v>
      </c>
      <c r="F12" s="873">
        <v>13.924982290320722</v>
      </c>
      <c r="G12" s="871">
        <v>934.43303543545176</v>
      </c>
      <c r="H12" s="870">
        <v>20.239999999999991</v>
      </c>
    </row>
    <row r="13" spans="1:8" x14ac:dyDescent="0.2">
      <c r="A13" s="855">
        <v>1994</v>
      </c>
      <c r="B13" s="873">
        <v>13.963670108056553</v>
      </c>
      <c r="C13" s="873">
        <v>13.963670112546374</v>
      </c>
      <c r="D13" s="873">
        <v>10</v>
      </c>
      <c r="E13" s="873">
        <v>13.963670101581361</v>
      </c>
      <c r="F13" s="873">
        <v>13.963670111460578</v>
      </c>
      <c r="G13" s="871">
        <v>934.43313571141516</v>
      </c>
      <c r="H13" s="870">
        <v>20.240000000000006</v>
      </c>
    </row>
    <row r="14" spans="1:8" x14ac:dyDescent="0.2">
      <c r="A14" s="855">
        <v>1995</v>
      </c>
      <c r="B14" s="873">
        <v>13.654896200669473</v>
      </c>
      <c r="C14" s="873">
        <v>13.654896192335114</v>
      </c>
      <c r="D14" s="873">
        <v>10</v>
      </c>
      <c r="E14" s="873">
        <v>13.654896197307741</v>
      </c>
      <c r="F14" s="873">
        <v>13.654896200390173</v>
      </c>
      <c r="G14" s="871">
        <v>934.43298991922916</v>
      </c>
      <c r="H14" s="870">
        <v>20.239999999999995</v>
      </c>
    </row>
    <row r="15" spans="1:8" x14ac:dyDescent="0.2">
      <c r="A15" s="855">
        <v>1996</v>
      </c>
      <c r="B15" s="873">
        <v>13.318097462417931</v>
      </c>
      <c r="C15" s="873">
        <v>13.318097458890467</v>
      </c>
      <c r="D15" s="873">
        <v>10</v>
      </c>
      <c r="E15" s="873">
        <v>13.318097458381727</v>
      </c>
      <c r="F15" s="873">
        <v>13.318097462639788</v>
      </c>
      <c r="G15" s="871">
        <v>932.99139424873499</v>
      </c>
      <c r="H15" s="870">
        <v>20.239999999999998</v>
      </c>
    </row>
    <row r="16" spans="1:8" x14ac:dyDescent="0.2">
      <c r="A16" s="855">
        <v>1997</v>
      </c>
      <c r="B16" s="873">
        <v>12.993903787429907</v>
      </c>
      <c r="C16" s="873">
        <v>12.993903778980625</v>
      </c>
      <c r="D16" s="873">
        <v>10</v>
      </c>
      <c r="E16" s="873">
        <v>12.993903782442391</v>
      </c>
      <c r="F16" s="873">
        <v>12.993903782979221</v>
      </c>
      <c r="G16" s="871">
        <v>931.55001044176834</v>
      </c>
      <c r="H16" s="870">
        <v>20.240000000000002</v>
      </c>
    </row>
    <row r="17" spans="1:8" x14ac:dyDescent="0.2">
      <c r="A17" s="855">
        <v>1998</v>
      </c>
      <c r="B17" s="873">
        <v>12.68512267602804</v>
      </c>
      <c r="C17" s="873">
        <v>12.685122677991936</v>
      </c>
      <c r="D17" s="873">
        <v>10</v>
      </c>
      <c r="E17" s="873">
        <v>12.685122669902436</v>
      </c>
      <c r="F17" s="873">
        <v>12.6851226710607</v>
      </c>
      <c r="G17" s="871">
        <v>930.65223575920413</v>
      </c>
      <c r="H17" s="870">
        <v>20.239999999999998</v>
      </c>
    </row>
    <row r="18" spans="1:8" x14ac:dyDescent="0.2">
      <c r="A18" s="855">
        <v>1999</v>
      </c>
      <c r="B18" s="873">
        <v>12.392907192699736</v>
      </c>
      <c r="C18" s="873">
        <v>12.392907195048855</v>
      </c>
      <c r="D18" s="873">
        <v>10</v>
      </c>
      <c r="E18" s="873">
        <v>12.392907192230567</v>
      </c>
      <c r="F18" s="873">
        <v>12.392907196368247</v>
      </c>
      <c r="G18" s="871">
        <v>929.60605034936509</v>
      </c>
      <c r="H18" s="870">
        <v>20.239999999999991</v>
      </c>
    </row>
    <row r="19" spans="1:8" x14ac:dyDescent="0.2">
      <c r="A19" s="855">
        <v>2000</v>
      </c>
      <c r="B19" s="873">
        <v>12.117714226916446</v>
      </c>
      <c r="C19" s="873">
        <v>12.117714229609636</v>
      </c>
      <c r="D19" s="873">
        <v>10</v>
      </c>
      <c r="E19" s="873">
        <v>12.117714226282988</v>
      </c>
      <c r="F19" s="873">
        <v>12.117714223072253</v>
      </c>
      <c r="G19" s="871">
        <v>928.43261848080022</v>
      </c>
      <c r="H19" s="870">
        <v>20.240000000000002</v>
      </c>
    </row>
    <row r="20" spans="1:8" x14ac:dyDescent="0.2">
      <c r="A20" s="855">
        <v>2001</v>
      </c>
      <c r="B20" s="873">
        <v>11.859600061676492</v>
      </c>
      <c r="C20" s="873">
        <v>11.859600057113962</v>
      </c>
      <c r="D20" s="873">
        <v>10</v>
      </c>
      <c r="E20" s="873">
        <v>11.859600054448814</v>
      </c>
      <c r="F20" s="873">
        <v>11.85960006382607</v>
      </c>
      <c r="G20" s="871">
        <v>927.14904848333128</v>
      </c>
      <c r="H20" s="870">
        <v>20.239999999999998</v>
      </c>
    </row>
    <row r="21" spans="1:8" x14ac:dyDescent="0.2">
      <c r="A21" s="855">
        <v>2002</v>
      </c>
      <c r="B21" s="873">
        <v>11.618357066815644</v>
      </c>
      <c r="C21" s="873">
        <v>11.618357063247663</v>
      </c>
      <c r="D21" s="873">
        <v>10</v>
      </c>
      <c r="E21" s="873">
        <v>11.618357062516045</v>
      </c>
      <c r="F21" s="873">
        <v>11.618357062324966</v>
      </c>
      <c r="G21" s="871">
        <v>925.76968772449584</v>
      </c>
      <c r="H21" s="870">
        <v>20.239999999999998</v>
      </c>
    </row>
    <row r="22" spans="1:8" x14ac:dyDescent="0.2">
      <c r="A22" s="855">
        <v>2003</v>
      </c>
      <c r="B22" s="873">
        <v>11.334117017048525</v>
      </c>
      <c r="C22" s="873">
        <v>11.334117017569509</v>
      </c>
      <c r="D22" s="873">
        <v>10</v>
      </c>
      <c r="E22" s="873">
        <v>11.334117015389747</v>
      </c>
      <c r="F22" s="873">
        <v>11.334117022684202</v>
      </c>
      <c r="G22" s="871">
        <v>924.30634951425873</v>
      </c>
      <c r="H22" s="870">
        <v>20.240000000000006</v>
      </c>
    </row>
    <row r="23" spans="1:8" x14ac:dyDescent="0.2">
      <c r="A23" s="855">
        <v>2004</v>
      </c>
      <c r="B23" s="873">
        <v>11.059738850480493</v>
      </c>
      <c r="C23" s="873">
        <v>11.059738856199035</v>
      </c>
      <c r="D23" s="873">
        <v>10</v>
      </c>
      <c r="E23" s="873">
        <v>11.05973885479246</v>
      </c>
      <c r="F23" s="873">
        <v>11.05973885657342</v>
      </c>
      <c r="G23" s="871">
        <v>922.76911076065198</v>
      </c>
      <c r="H23" s="870">
        <v>20.239999999999998</v>
      </c>
    </row>
    <row r="24" spans="1:8" x14ac:dyDescent="0.2">
      <c r="A24" s="855">
        <v>2005</v>
      </c>
      <c r="B24" s="873">
        <v>10.798549982909305</v>
      </c>
      <c r="C24" s="873">
        <v>10.798549982909288</v>
      </c>
      <c r="D24" s="873">
        <v>10</v>
      </c>
      <c r="E24" s="873">
        <v>10.798549982909323</v>
      </c>
      <c r="F24" s="873">
        <v>10.798549982909293</v>
      </c>
      <c r="G24" s="871">
        <v>921.06272342565546</v>
      </c>
      <c r="H24" s="870">
        <v>20.239999999999998</v>
      </c>
    </row>
    <row r="25" spans="1:8" x14ac:dyDescent="0.2">
      <c r="A25" s="855">
        <v>2006</v>
      </c>
      <c r="B25" s="873">
        <v>10.551819720023365</v>
      </c>
      <c r="C25" s="873">
        <v>10.551819720023369</v>
      </c>
      <c r="D25" s="873">
        <v>10</v>
      </c>
      <c r="E25" s="873">
        <v>10.551819720023373</v>
      </c>
      <c r="F25" s="873">
        <v>10.551819720023371</v>
      </c>
      <c r="G25" s="871">
        <v>919.57876307200956</v>
      </c>
      <c r="H25" s="870">
        <v>20.239999999999995</v>
      </c>
    </row>
    <row r="26" spans="1:8" x14ac:dyDescent="0.2">
      <c r="A26" s="855">
        <v>2007</v>
      </c>
      <c r="B26" s="873">
        <v>10.320014024581685</v>
      </c>
      <c r="C26" s="873">
        <v>10.320014024581683</v>
      </c>
      <c r="D26" s="873">
        <v>10</v>
      </c>
      <c r="E26" s="873">
        <v>10.320014024581665</v>
      </c>
      <c r="F26" s="873">
        <v>10.320014024581649</v>
      </c>
      <c r="G26" s="871">
        <v>918.01534858938544</v>
      </c>
      <c r="H26" s="870">
        <v>20.240000000000006</v>
      </c>
    </row>
    <row r="27" spans="1:8" x14ac:dyDescent="0.2">
      <c r="A27" s="855">
        <v>2008</v>
      </c>
      <c r="B27" s="873">
        <v>10.103169627054227</v>
      </c>
      <c r="C27" s="873">
        <v>10.103169627054191</v>
      </c>
      <c r="D27" s="873">
        <v>10</v>
      </c>
      <c r="E27" s="873">
        <v>10.103169627054225</v>
      </c>
      <c r="F27" s="873">
        <v>10.103169627054221</v>
      </c>
      <c r="G27" s="871">
        <v>916.37020884664673</v>
      </c>
      <c r="H27" s="870">
        <v>20.239999999999995</v>
      </c>
    </row>
    <row r="28" spans="1:8" x14ac:dyDescent="0.2">
      <c r="A28" s="855">
        <v>2009</v>
      </c>
      <c r="B28" s="872">
        <v>11.494670904341115</v>
      </c>
      <c r="C28" s="872">
        <v>12.388031865321949</v>
      </c>
      <c r="D28" s="873">
        <v>10</v>
      </c>
      <c r="E28" s="872">
        <v>11.48126037764303</v>
      </c>
      <c r="F28" s="872">
        <v>12.511272156916387</v>
      </c>
      <c r="G28" s="871">
        <v>914.64073659691542</v>
      </c>
      <c r="H28" s="870">
        <v>20.239999999999995</v>
      </c>
    </row>
    <row r="29" spans="1:8" x14ac:dyDescent="0.2">
      <c r="A29" s="855">
        <v>2010</v>
      </c>
      <c r="B29" s="872">
        <v>11.392985776337234</v>
      </c>
      <c r="C29" s="872">
        <v>12.436201182080955</v>
      </c>
      <c r="D29" s="873">
        <v>10</v>
      </c>
      <c r="E29" s="872">
        <v>11.466663065228396</v>
      </c>
      <c r="F29" s="872">
        <v>12.640197334245798</v>
      </c>
      <c r="G29" s="871">
        <v>912.82397678015309</v>
      </c>
      <c r="H29" s="870">
        <v>20.239999999999991</v>
      </c>
    </row>
    <row r="30" spans="1:8" x14ac:dyDescent="0.2">
      <c r="A30" s="855">
        <v>2011</v>
      </c>
      <c r="B30" s="872">
        <v>11.271685220417869</v>
      </c>
      <c r="C30" s="872">
        <v>12.387675140146309</v>
      </c>
      <c r="D30" s="873">
        <v>10</v>
      </c>
      <c r="E30" s="872">
        <v>11.416289087837551</v>
      </c>
      <c r="F30" s="872">
        <v>12.636513650732088</v>
      </c>
      <c r="G30" s="871">
        <v>910.91661106839911</v>
      </c>
      <c r="H30" s="870">
        <v>20.239999999999995</v>
      </c>
    </row>
    <row r="31" spans="1:8" x14ac:dyDescent="0.2">
      <c r="A31" s="855">
        <v>2012</v>
      </c>
      <c r="B31" s="872">
        <v>10.735905621196896</v>
      </c>
      <c r="C31" s="872">
        <v>11.548365883607989</v>
      </c>
      <c r="D31" s="873">
        <v>10</v>
      </c>
      <c r="E31" s="872">
        <v>10.713590714203201</v>
      </c>
      <c r="F31" s="872">
        <v>11.662505342801389</v>
      </c>
      <c r="G31" s="871">
        <v>908.91493851629718</v>
      </c>
      <c r="H31" s="870">
        <v>20.239999999999995</v>
      </c>
    </row>
    <row r="32" spans="1:8" x14ac:dyDescent="0.2">
      <c r="A32" s="855">
        <v>2013</v>
      </c>
      <c r="B32" s="872">
        <v>10.507948949970352</v>
      </c>
      <c r="C32" s="872">
        <v>11.266922960232764</v>
      </c>
      <c r="D32" s="873">
        <v>10</v>
      </c>
      <c r="E32" s="872">
        <v>10.498216714891223</v>
      </c>
      <c r="F32" s="872">
        <v>11.410155812243886</v>
      </c>
      <c r="G32" s="871">
        <v>906.81485209862842</v>
      </c>
      <c r="H32" s="870">
        <v>20.239999999999998</v>
      </c>
    </row>
    <row r="33" spans="1:8" x14ac:dyDescent="0.2">
      <c r="A33" s="855">
        <v>2014</v>
      </c>
      <c r="B33" s="872">
        <v>10.293589289741053</v>
      </c>
      <c r="C33" s="872">
        <v>11.026673736209574</v>
      </c>
      <c r="D33" s="873">
        <v>10</v>
      </c>
      <c r="E33" s="872">
        <v>10.275287062291573</v>
      </c>
      <c r="F33" s="872">
        <v>11.155765945299276</v>
      </c>
      <c r="G33" s="871">
        <v>904.61181083216445</v>
      </c>
      <c r="H33" s="870">
        <v>20.240000000000006</v>
      </c>
    </row>
    <row r="34" spans="1:8" x14ac:dyDescent="0.2">
      <c r="A34" s="855">
        <v>2015</v>
      </c>
      <c r="B34" s="872">
        <v>10.089082779842343</v>
      </c>
      <c r="C34" s="872">
        <v>10.789940168448538</v>
      </c>
      <c r="D34" s="873">
        <v>10</v>
      </c>
      <c r="E34" s="872">
        <v>10.067988086135337</v>
      </c>
      <c r="F34" s="872">
        <v>10.919160530691755</v>
      </c>
      <c r="G34" s="871">
        <v>902.30080708841888</v>
      </c>
      <c r="H34" s="870">
        <v>20.239999999999998</v>
      </c>
    </row>
    <row r="35" spans="1:8" x14ac:dyDescent="0.2">
      <c r="A35" s="855">
        <v>2016</v>
      </c>
      <c r="B35" s="872">
        <v>9.8983019332979989</v>
      </c>
      <c r="C35" s="872">
        <v>10.643177557994063</v>
      </c>
      <c r="D35" s="873">
        <v>10</v>
      </c>
      <c r="E35" s="872">
        <v>9.8837780315598849</v>
      </c>
      <c r="F35" s="872">
        <v>10.723086868274386</v>
      </c>
      <c r="G35" s="871">
        <v>902.30080708841876</v>
      </c>
      <c r="H35" s="870">
        <v>20.239999999999998</v>
      </c>
    </row>
    <row r="36" spans="1:8" x14ac:dyDescent="0.2">
      <c r="A36" s="855">
        <v>2017</v>
      </c>
      <c r="B36" s="872">
        <v>9.691550935735032</v>
      </c>
      <c r="C36" s="872">
        <v>10.35492284173397</v>
      </c>
      <c r="D36" s="873">
        <v>10</v>
      </c>
      <c r="E36" s="872">
        <v>9.6674297036320294</v>
      </c>
      <c r="F36" s="872">
        <v>10.486113247024983</v>
      </c>
      <c r="G36" s="871">
        <v>902.30080708841876</v>
      </c>
      <c r="H36" s="870">
        <v>20.239999999999998</v>
      </c>
    </row>
    <row r="37" spans="1:8" x14ac:dyDescent="0.2">
      <c r="A37" s="855">
        <v>2018</v>
      </c>
      <c r="B37" s="872">
        <v>10.027732230964981</v>
      </c>
      <c r="C37" s="872">
        <v>10.911277191288653</v>
      </c>
      <c r="D37" s="873">
        <v>10</v>
      </c>
      <c r="E37" s="872">
        <v>9.7439017837769786</v>
      </c>
      <c r="F37" s="872">
        <v>10.467206670502607</v>
      </c>
      <c r="G37" s="871">
        <v>902.30080708841876</v>
      </c>
      <c r="H37" s="870">
        <v>20.239999999999998</v>
      </c>
    </row>
    <row r="38" spans="1:8" x14ac:dyDescent="0.2">
      <c r="A38" s="855">
        <v>2019</v>
      </c>
      <c r="B38" s="872">
        <v>9.8252962680237239</v>
      </c>
      <c r="C38" s="872">
        <v>10.655730420404364</v>
      </c>
      <c r="D38" s="873">
        <v>10</v>
      </c>
      <c r="E38" s="872">
        <v>9.5609447373976142</v>
      </c>
      <c r="F38" s="872">
        <v>10.25473127137964</v>
      </c>
      <c r="G38" s="871">
        <v>902.30080708841899</v>
      </c>
      <c r="H38" s="870">
        <v>20.239999999999998</v>
      </c>
    </row>
    <row r="39" spans="1:8" x14ac:dyDescent="0.2">
      <c r="A39" s="855">
        <v>2020</v>
      </c>
      <c r="B39" s="872">
        <v>9.6818903403420844</v>
      </c>
      <c r="C39" s="872">
        <v>10.572194876416068</v>
      </c>
      <c r="D39" s="873">
        <v>10</v>
      </c>
      <c r="E39" s="872">
        <v>9.4383226382622958</v>
      </c>
      <c r="F39" s="872">
        <v>10.172310940699624</v>
      </c>
      <c r="G39" s="871">
        <v>902.30080708841899</v>
      </c>
      <c r="H39" s="870">
        <v>20.239999999999998</v>
      </c>
    </row>
    <row r="40" spans="1:8" x14ac:dyDescent="0.2">
      <c r="A40" s="1348">
        <v>2021</v>
      </c>
      <c r="B40" s="1355">
        <v>9.4</v>
      </c>
      <c r="C40" s="1355">
        <v>10.199999999999999</v>
      </c>
      <c r="D40" s="1356">
        <v>10</v>
      </c>
      <c r="E40" s="1355">
        <v>9.1</v>
      </c>
      <c r="F40" s="1355">
        <v>9.8000000000000007</v>
      </c>
      <c r="G40" s="1357">
        <v>902.30080708841899</v>
      </c>
      <c r="H40" s="1358">
        <v>20.239999999999998</v>
      </c>
    </row>
    <row r="41" spans="1:8" x14ac:dyDescent="0.2">
      <c r="A41" s="879"/>
      <c r="B41" s="962"/>
      <c r="C41" s="962"/>
      <c r="D41" s="962"/>
      <c r="E41" s="962"/>
      <c r="F41" s="962"/>
      <c r="G41" s="962"/>
      <c r="H41" s="1359"/>
    </row>
    <row r="42" spans="1:8" ht="14.25" x14ac:dyDescent="0.2">
      <c r="A42" s="833" t="s">
        <v>1015</v>
      </c>
    </row>
    <row r="43" spans="1:8" ht="14.25" x14ac:dyDescent="0.2">
      <c r="A43" s="833" t="s">
        <v>1016</v>
      </c>
    </row>
    <row r="44" spans="1:8" x14ac:dyDescent="0.2">
      <c r="A44" s="377" t="s">
        <v>263</v>
      </c>
    </row>
    <row r="45" spans="1:8" ht="14.25" x14ac:dyDescent="0.2">
      <c r="A45" s="833" t="s">
        <v>1017</v>
      </c>
    </row>
    <row r="46" spans="1:8" ht="14.25" x14ac:dyDescent="0.2">
      <c r="A46" s="833" t="s">
        <v>1018</v>
      </c>
    </row>
    <row r="47" spans="1:8" x14ac:dyDescent="0.2">
      <c r="A47" s="377" t="s">
        <v>1019</v>
      </c>
    </row>
  </sheetData>
  <mergeCells count="3">
    <mergeCell ref="A1:B1"/>
    <mergeCell ref="B4:D4"/>
    <mergeCell ref="E4:F4"/>
  </mergeCells>
  <hyperlinks>
    <hyperlink ref="A1" location="Contents!A1" display="To table of contents" xr:uid="{EB5B9E30-963A-47F5-A4A7-D8F4AA717135}"/>
    <hyperlink ref="A47" r:id="rId1" xr:uid="{A00D4068-BDAF-4471-859A-28F53901A5B3}"/>
    <hyperlink ref="A44" r:id="rId2" xr:uid="{632CD89F-F3D5-4BD5-BE7C-87615FAD736D}"/>
  </hyperlinks>
  <pageMargins left="0.75" right="0.75" top="1" bottom="1" header="0.5" footer="0.5"/>
  <pageSetup paperSize="9" scale="76" orientation="landscape" r:id="rId3"/>
  <headerFooter alignWithMargins="0"/>
  <customProperties>
    <customPr name="EpmWorksheetKeyString_GUID" r:id="rId4"/>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2B19-0A2B-4521-BBC4-9E14EA5ED6E2}">
  <sheetPr>
    <tabColor theme="4" tint="0.79998168889431442"/>
    <pageSetUpPr fitToPage="1"/>
  </sheetPr>
  <dimension ref="A1:I47"/>
  <sheetViews>
    <sheetView zoomScale="75" workbookViewId="0">
      <selection activeCell="A2" sqref="A2:H48"/>
    </sheetView>
  </sheetViews>
  <sheetFormatPr defaultColWidth="10.6640625" defaultRowHeight="12.75" x14ac:dyDescent="0.2"/>
  <cols>
    <col min="1" max="1" width="16.1640625" style="767" customWidth="1"/>
    <col min="2" max="6" width="12" style="767" customWidth="1"/>
    <col min="7" max="8" width="14.83203125" style="767" customWidth="1"/>
    <col min="9" max="9" width="60.5" style="767" customWidth="1"/>
    <col min="10" max="10" width="12" style="767" customWidth="1"/>
    <col min="11" max="16384" width="10.6640625" style="767"/>
  </cols>
  <sheetData>
    <row r="1" spans="1:9" ht="27.75" customHeight="1" x14ac:dyDescent="0.2">
      <c r="A1" s="1744" t="s">
        <v>2</v>
      </c>
      <c r="B1" s="1744"/>
    </row>
    <row r="2" spans="1:9" ht="20.25" x14ac:dyDescent="0.3">
      <c r="A2" s="791" t="s">
        <v>1438</v>
      </c>
      <c r="I2" s="833"/>
    </row>
    <row r="3" spans="1:9" x14ac:dyDescent="0.2">
      <c r="A3" s="787"/>
      <c r="B3" s="1125" t="s">
        <v>997</v>
      </c>
      <c r="C3" s="785"/>
      <c r="D3" s="785"/>
      <c r="E3" s="785"/>
      <c r="F3" s="786"/>
      <c r="G3" s="869" t="s">
        <v>34</v>
      </c>
      <c r="H3" s="1347"/>
    </row>
    <row r="4" spans="1:9" x14ac:dyDescent="0.2">
      <c r="A4" s="784"/>
      <c r="B4" s="1818" t="s">
        <v>998</v>
      </c>
      <c r="C4" s="1818"/>
      <c r="D4" s="1819"/>
      <c r="E4" s="1820" t="s">
        <v>999</v>
      </c>
      <c r="F4" s="1819"/>
      <c r="G4" s="1138" t="s">
        <v>8</v>
      </c>
      <c r="H4" s="1139" t="s">
        <v>36</v>
      </c>
    </row>
    <row r="5" spans="1:9" ht="14.25" x14ac:dyDescent="0.2">
      <c r="A5" s="784"/>
      <c r="B5" s="864" t="s">
        <v>1000</v>
      </c>
      <c r="C5" s="864" t="s">
        <v>1001</v>
      </c>
      <c r="D5" s="768" t="s">
        <v>1002</v>
      </c>
      <c r="E5" s="864" t="s">
        <v>1000</v>
      </c>
      <c r="F5" s="864" t="s">
        <v>1001</v>
      </c>
      <c r="G5" s="866" t="s">
        <v>320</v>
      </c>
      <c r="H5" s="865" t="s">
        <v>320</v>
      </c>
    </row>
    <row r="6" spans="1:9" ht="14.25" x14ac:dyDescent="0.2">
      <c r="A6" s="784"/>
      <c r="B6" s="864" t="s">
        <v>1012</v>
      </c>
      <c r="C6" s="863" t="s">
        <v>319</v>
      </c>
      <c r="D6" s="768" t="s">
        <v>1013</v>
      </c>
      <c r="E6" s="864" t="s">
        <v>1014</v>
      </c>
      <c r="F6" s="863" t="s">
        <v>319</v>
      </c>
      <c r="G6" s="794"/>
      <c r="H6" s="768"/>
    </row>
    <row r="7" spans="1:9" x14ac:dyDescent="0.2">
      <c r="A7" s="787"/>
      <c r="B7" s="862" t="s">
        <v>175</v>
      </c>
      <c r="C7" s="861"/>
      <c r="D7" s="861"/>
      <c r="E7" s="861"/>
      <c r="F7" s="861"/>
      <c r="G7" s="861"/>
      <c r="H7" s="1347"/>
    </row>
    <row r="8" spans="1:9" x14ac:dyDescent="0.2">
      <c r="A8" s="784"/>
      <c r="H8" s="874"/>
    </row>
    <row r="9" spans="1:9" x14ac:dyDescent="0.2">
      <c r="A9" s="855">
        <v>1990</v>
      </c>
      <c r="B9" s="872">
        <v>4.21</v>
      </c>
      <c r="C9" s="872">
        <v>3.39</v>
      </c>
      <c r="D9" s="872">
        <v>6</v>
      </c>
      <c r="E9" s="872">
        <v>3.68</v>
      </c>
      <c r="F9" s="872">
        <v>3.26</v>
      </c>
      <c r="G9" s="859">
        <v>213.86417687205386</v>
      </c>
      <c r="H9" s="858">
        <v>6.2016919999999987</v>
      </c>
    </row>
    <row r="10" spans="1:9" x14ac:dyDescent="0.2">
      <c r="A10" s="855">
        <v>1991</v>
      </c>
      <c r="B10" s="872">
        <v>3.97</v>
      </c>
      <c r="C10" s="872">
        <v>3.37</v>
      </c>
      <c r="D10" s="872">
        <v>6</v>
      </c>
      <c r="E10" s="872">
        <v>3.59</v>
      </c>
      <c r="F10" s="872">
        <v>3.28</v>
      </c>
      <c r="G10" s="859">
        <v>213.51714768180472</v>
      </c>
      <c r="H10" s="858">
        <v>6.2016919999999995</v>
      </c>
    </row>
    <row r="11" spans="1:9" x14ac:dyDescent="0.2">
      <c r="A11" s="855">
        <v>1992</v>
      </c>
      <c r="B11" s="872">
        <v>3.74</v>
      </c>
      <c r="C11" s="872">
        <v>3.36</v>
      </c>
      <c r="D11" s="872">
        <v>6</v>
      </c>
      <c r="E11" s="872">
        <v>3.5</v>
      </c>
      <c r="F11" s="872">
        <v>3.3</v>
      </c>
      <c r="G11" s="859">
        <v>213.51714768180474</v>
      </c>
      <c r="H11" s="858">
        <v>6.2016919999999995</v>
      </c>
    </row>
    <row r="12" spans="1:9" x14ac:dyDescent="0.2">
      <c r="A12" s="855">
        <v>1993</v>
      </c>
      <c r="B12" s="872">
        <v>3.53</v>
      </c>
      <c r="C12" s="872">
        <v>3.34</v>
      </c>
      <c r="D12" s="872">
        <v>6</v>
      </c>
      <c r="E12" s="872">
        <v>3.42</v>
      </c>
      <c r="F12" s="872">
        <v>3.31</v>
      </c>
      <c r="G12" s="859">
        <v>216.47424582986019</v>
      </c>
      <c r="H12" s="858">
        <v>6.2016919999999987</v>
      </c>
    </row>
    <row r="13" spans="1:9" x14ac:dyDescent="0.2">
      <c r="A13" s="855">
        <v>1994</v>
      </c>
      <c r="B13" s="872">
        <v>3.33</v>
      </c>
      <c r="C13" s="872">
        <v>3.33</v>
      </c>
      <c r="D13" s="872">
        <v>6</v>
      </c>
      <c r="E13" s="872">
        <v>3.33</v>
      </c>
      <c r="F13" s="872">
        <v>3.33</v>
      </c>
      <c r="G13" s="859">
        <v>216.47522789471532</v>
      </c>
      <c r="H13" s="858">
        <v>6.2016919999999995</v>
      </c>
    </row>
    <row r="14" spans="1:9" x14ac:dyDescent="0.2">
      <c r="A14" s="855">
        <v>1995</v>
      </c>
      <c r="B14" s="872">
        <v>3.24</v>
      </c>
      <c r="C14" s="872">
        <v>3.24</v>
      </c>
      <c r="D14" s="872">
        <v>6</v>
      </c>
      <c r="E14" s="872">
        <v>3.24</v>
      </c>
      <c r="F14" s="872">
        <v>3.24</v>
      </c>
      <c r="G14" s="859">
        <v>216.47379277677916</v>
      </c>
      <c r="H14" s="858">
        <v>6.2016919999999995</v>
      </c>
    </row>
    <row r="15" spans="1:9" x14ac:dyDescent="0.2">
      <c r="A15" s="855">
        <v>1996</v>
      </c>
      <c r="B15" s="872">
        <v>3.15</v>
      </c>
      <c r="C15" s="872">
        <v>3.15</v>
      </c>
      <c r="D15" s="872">
        <v>6</v>
      </c>
      <c r="E15" s="872">
        <v>3.15</v>
      </c>
      <c r="F15" s="872">
        <v>3.15</v>
      </c>
      <c r="G15" s="859">
        <v>206.23795879152274</v>
      </c>
      <c r="H15" s="858">
        <v>6.2016920000000004</v>
      </c>
    </row>
    <row r="16" spans="1:9" x14ac:dyDescent="0.2">
      <c r="A16" s="855">
        <v>1997</v>
      </c>
      <c r="B16" s="872">
        <v>3.07</v>
      </c>
      <c r="C16" s="872">
        <v>3.07</v>
      </c>
      <c r="D16" s="872">
        <v>6</v>
      </c>
      <c r="E16" s="872">
        <v>3.07</v>
      </c>
      <c r="F16" s="872">
        <v>3.07</v>
      </c>
      <c r="G16" s="859">
        <v>196.0042674308439</v>
      </c>
      <c r="H16" s="858">
        <v>6.2016920000000004</v>
      </c>
    </row>
    <row r="17" spans="1:8" x14ac:dyDescent="0.2">
      <c r="A17" s="855">
        <v>1998</v>
      </c>
      <c r="B17" s="872">
        <v>2.99</v>
      </c>
      <c r="C17" s="872">
        <v>2.99</v>
      </c>
      <c r="D17" s="872">
        <v>6</v>
      </c>
      <c r="E17" s="872">
        <v>2.99</v>
      </c>
      <c r="F17" s="872">
        <v>2.99</v>
      </c>
      <c r="G17" s="859">
        <v>191.54886297824882</v>
      </c>
      <c r="H17" s="858">
        <v>6.2016919999999995</v>
      </c>
    </row>
    <row r="18" spans="1:8" x14ac:dyDescent="0.2">
      <c r="A18" s="855">
        <v>1999</v>
      </c>
      <c r="B18" s="872">
        <v>2.91</v>
      </c>
      <c r="C18" s="872">
        <v>2.91</v>
      </c>
      <c r="D18" s="872">
        <v>6</v>
      </c>
      <c r="E18" s="872">
        <v>2.91</v>
      </c>
      <c r="F18" s="872">
        <v>2.91</v>
      </c>
      <c r="G18" s="859">
        <v>185.84916783125925</v>
      </c>
      <c r="H18" s="858">
        <v>6.2016919999999987</v>
      </c>
    </row>
    <row r="19" spans="1:8" x14ac:dyDescent="0.2">
      <c r="A19" s="855">
        <v>2000</v>
      </c>
      <c r="B19" s="872">
        <v>2.84</v>
      </c>
      <c r="C19" s="872">
        <v>2.84</v>
      </c>
      <c r="D19" s="872">
        <v>6</v>
      </c>
      <c r="E19" s="872">
        <v>2.84</v>
      </c>
      <c r="F19" s="872">
        <v>2.84</v>
      </c>
      <c r="G19" s="859">
        <v>179.08293015479191</v>
      </c>
      <c r="H19" s="858">
        <v>6.2016919999999995</v>
      </c>
    </row>
    <row r="20" spans="1:8" x14ac:dyDescent="0.2">
      <c r="A20" s="855">
        <v>2001</v>
      </c>
      <c r="B20" s="872">
        <v>2.77</v>
      </c>
      <c r="C20" s="872">
        <v>2.77</v>
      </c>
      <c r="D20" s="872">
        <v>6</v>
      </c>
      <c r="E20" s="872">
        <v>2.77</v>
      </c>
      <c r="F20" s="872">
        <v>2.77</v>
      </c>
      <c r="G20" s="859">
        <v>171.39325465796657</v>
      </c>
      <c r="H20" s="858">
        <v>6.2016919999999995</v>
      </c>
    </row>
    <row r="21" spans="1:8" x14ac:dyDescent="0.2">
      <c r="A21" s="855">
        <v>2002</v>
      </c>
      <c r="B21" s="872">
        <v>2.7</v>
      </c>
      <c r="C21" s="872">
        <v>2.7</v>
      </c>
      <c r="D21" s="872">
        <v>6</v>
      </c>
      <c r="E21" s="872">
        <v>2.7</v>
      </c>
      <c r="F21" s="872">
        <v>2.7</v>
      </c>
      <c r="G21" s="859">
        <v>162.90071181633309</v>
      </c>
      <c r="H21" s="858">
        <v>6.2016919999999995</v>
      </c>
    </row>
    <row r="22" spans="1:8" x14ac:dyDescent="0.2">
      <c r="A22" s="855">
        <v>2003</v>
      </c>
      <c r="B22" s="872">
        <v>2.62</v>
      </c>
      <c r="C22" s="872">
        <v>2.62</v>
      </c>
      <c r="D22" s="872">
        <v>6</v>
      </c>
      <c r="E22" s="872">
        <v>2.62</v>
      </c>
      <c r="F22" s="872">
        <v>2.62</v>
      </c>
      <c r="G22" s="859">
        <v>153.70402490146481</v>
      </c>
      <c r="H22" s="858">
        <v>6.2016920000000004</v>
      </c>
    </row>
    <row r="23" spans="1:8" x14ac:dyDescent="0.2">
      <c r="A23" s="855">
        <v>2004</v>
      </c>
      <c r="B23" s="872">
        <v>2.54</v>
      </c>
      <c r="C23" s="872">
        <v>2.54</v>
      </c>
      <c r="D23" s="872">
        <v>6</v>
      </c>
      <c r="E23" s="872">
        <v>2.54</v>
      </c>
      <c r="F23" s="872">
        <v>2.54</v>
      </c>
      <c r="G23" s="859">
        <v>143.88799191170241</v>
      </c>
      <c r="H23" s="858">
        <v>6.2016919999999995</v>
      </c>
    </row>
    <row r="24" spans="1:8" x14ac:dyDescent="0.2">
      <c r="A24" s="855">
        <v>2005</v>
      </c>
      <c r="B24" s="872">
        <v>2.4700000000000002</v>
      </c>
      <c r="C24" s="872">
        <v>2.4700000000000002</v>
      </c>
      <c r="D24" s="872">
        <v>6</v>
      </c>
      <c r="E24" s="872">
        <v>2.4700000000000002</v>
      </c>
      <c r="F24" s="872">
        <v>2.4700000000000002</v>
      </c>
      <c r="G24" s="859">
        <v>131.77216530056478</v>
      </c>
      <c r="H24" s="858">
        <v>6.2016919999999995</v>
      </c>
    </row>
    <row r="25" spans="1:8" x14ac:dyDescent="0.2">
      <c r="A25" s="855">
        <v>2006</v>
      </c>
      <c r="B25" s="872">
        <v>2.4</v>
      </c>
      <c r="C25" s="872">
        <v>2.4</v>
      </c>
      <c r="D25" s="872">
        <v>6</v>
      </c>
      <c r="E25" s="872">
        <v>2.4</v>
      </c>
      <c r="F25" s="872">
        <v>2.4</v>
      </c>
      <c r="G25" s="859">
        <v>125.54360665423097</v>
      </c>
      <c r="H25" s="858">
        <v>6.2016919999999987</v>
      </c>
    </row>
    <row r="26" spans="1:8" x14ac:dyDescent="0.2">
      <c r="A26" s="855">
        <v>2007</v>
      </c>
      <c r="B26" s="872">
        <v>2.33</v>
      </c>
      <c r="C26" s="872">
        <v>2.33</v>
      </c>
      <c r="D26" s="872">
        <v>6</v>
      </c>
      <c r="E26" s="872">
        <v>2.33</v>
      </c>
      <c r="F26" s="872">
        <v>2.33</v>
      </c>
      <c r="G26" s="859">
        <v>118.91667792852986</v>
      </c>
      <c r="H26" s="858">
        <v>6.2016920000000022</v>
      </c>
    </row>
    <row r="27" spans="1:8" x14ac:dyDescent="0.2">
      <c r="A27" s="855">
        <v>2008</v>
      </c>
      <c r="B27" s="872">
        <v>2.27</v>
      </c>
      <c r="C27" s="872">
        <v>2.27</v>
      </c>
      <c r="D27" s="872">
        <v>6</v>
      </c>
      <c r="E27" s="872">
        <v>2.27</v>
      </c>
      <c r="F27" s="872">
        <v>2.27</v>
      </c>
      <c r="G27" s="859">
        <v>111.8828789316174</v>
      </c>
      <c r="H27" s="858">
        <v>6.2016919999999987</v>
      </c>
    </row>
    <row r="28" spans="1:8" x14ac:dyDescent="0.2">
      <c r="A28" s="855">
        <v>2009</v>
      </c>
      <c r="B28" s="872">
        <v>2.8</v>
      </c>
      <c r="C28" s="872">
        <v>2.85</v>
      </c>
      <c r="D28" s="872">
        <v>6</v>
      </c>
      <c r="E28" s="872">
        <v>2.77</v>
      </c>
      <c r="F28" s="872">
        <v>2.84</v>
      </c>
      <c r="G28" s="859">
        <v>104.43197239274983</v>
      </c>
      <c r="H28" s="858">
        <v>6.2016919999999995</v>
      </c>
    </row>
    <row r="29" spans="1:8" x14ac:dyDescent="0.2">
      <c r="A29" s="855">
        <v>2010</v>
      </c>
      <c r="B29" s="872">
        <v>2.73</v>
      </c>
      <c r="C29" s="872">
        <v>2.8</v>
      </c>
      <c r="D29" s="872">
        <v>6</v>
      </c>
      <c r="E29" s="872">
        <v>2.72</v>
      </c>
      <c r="F29" s="872">
        <v>2.8</v>
      </c>
      <c r="G29" s="859">
        <v>96.551949008174148</v>
      </c>
      <c r="H29" s="858">
        <v>6.2016919999999969</v>
      </c>
    </row>
    <row r="30" spans="1:8" x14ac:dyDescent="0.2">
      <c r="A30" s="855">
        <v>2011</v>
      </c>
      <c r="B30" s="872">
        <v>2.66</v>
      </c>
      <c r="C30" s="872">
        <v>2.75</v>
      </c>
      <c r="D30" s="872">
        <v>6</v>
      </c>
      <c r="E30" s="872">
        <v>2.66</v>
      </c>
      <c r="F30" s="872">
        <v>2.75</v>
      </c>
      <c r="G30" s="859">
        <v>88.228972626746497</v>
      </c>
      <c r="H30" s="858">
        <v>6.2016919999999987</v>
      </c>
    </row>
    <row r="31" spans="1:8" x14ac:dyDescent="0.2">
      <c r="A31" s="855">
        <v>2012</v>
      </c>
      <c r="B31" s="872">
        <v>2.54</v>
      </c>
      <c r="C31" s="872">
        <v>2.58</v>
      </c>
      <c r="D31" s="872">
        <v>6</v>
      </c>
      <c r="E31" s="872">
        <v>2.52</v>
      </c>
      <c r="F31" s="872">
        <v>2.58</v>
      </c>
      <c r="G31" s="859">
        <v>79.447305291556219</v>
      </c>
      <c r="H31" s="858">
        <v>6.2016919999999987</v>
      </c>
    </row>
    <row r="32" spans="1:8" x14ac:dyDescent="0.2">
      <c r="A32" s="855">
        <v>2013</v>
      </c>
      <c r="B32" s="872">
        <v>2.46</v>
      </c>
      <c r="C32" s="872">
        <v>2.5</v>
      </c>
      <c r="D32" s="872">
        <v>6</v>
      </c>
      <c r="E32" s="872">
        <v>2.44</v>
      </c>
      <c r="F32" s="872">
        <v>2.4900000000000002</v>
      </c>
      <c r="G32" s="859">
        <v>70.189211421489205</v>
      </c>
      <c r="H32" s="858">
        <v>6.2016919999999995</v>
      </c>
    </row>
    <row r="33" spans="1:8" x14ac:dyDescent="0.2">
      <c r="A33" s="855">
        <v>2014</v>
      </c>
      <c r="B33" s="872">
        <v>2.38</v>
      </c>
      <c r="C33" s="872">
        <v>2.41</v>
      </c>
      <c r="D33" s="872">
        <v>6</v>
      </c>
      <c r="E33" s="872">
        <v>2.36</v>
      </c>
      <c r="F33" s="872">
        <v>2.41</v>
      </c>
      <c r="G33" s="859">
        <v>60.434839978390443</v>
      </c>
      <c r="H33" s="858">
        <v>6.2016920000000013</v>
      </c>
    </row>
    <row r="34" spans="1:8" x14ac:dyDescent="0.2">
      <c r="A34" s="855">
        <v>2015</v>
      </c>
      <c r="B34" s="872">
        <v>2.31</v>
      </c>
      <c r="C34" s="872">
        <v>2.33</v>
      </c>
      <c r="D34" s="872">
        <v>6</v>
      </c>
      <c r="E34" s="872">
        <v>2.2799999999999998</v>
      </c>
      <c r="F34" s="872">
        <v>2.33</v>
      </c>
      <c r="G34" s="859">
        <v>50.162083006026464</v>
      </c>
      <c r="H34" s="858">
        <v>6.2016919999999987</v>
      </c>
    </row>
    <row r="35" spans="1:8" x14ac:dyDescent="0.2">
      <c r="A35" s="855">
        <v>2016</v>
      </c>
      <c r="B35" s="872">
        <v>2.2400000000000002</v>
      </c>
      <c r="C35" s="872">
        <v>2.27</v>
      </c>
      <c r="D35" s="872">
        <v>6</v>
      </c>
      <c r="E35" s="872">
        <v>2.21</v>
      </c>
      <c r="F35" s="872">
        <v>2.2599999999999998</v>
      </c>
      <c r="G35" s="859">
        <v>50.162083006026464</v>
      </c>
      <c r="H35" s="858">
        <v>6.2016919999999987</v>
      </c>
    </row>
    <row r="36" spans="1:8" x14ac:dyDescent="0.2">
      <c r="A36" s="855">
        <v>2017</v>
      </c>
      <c r="B36" s="872">
        <v>2.17</v>
      </c>
      <c r="C36" s="872">
        <v>2.19</v>
      </c>
      <c r="D36" s="872">
        <v>6</v>
      </c>
      <c r="E36" s="872">
        <v>2.14</v>
      </c>
      <c r="F36" s="872">
        <v>2.19</v>
      </c>
      <c r="G36" s="859">
        <v>50.162083006026464</v>
      </c>
      <c r="H36" s="858">
        <v>6.2016919999999987</v>
      </c>
    </row>
    <row r="37" spans="1:8" x14ac:dyDescent="0.2">
      <c r="A37" s="855">
        <v>2018</v>
      </c>
      <c r="B37" s="872">
        <v>2.2400000000000002</v>
      </c>
      <c r="C37" s="872">
        <v>2.31</v>
      </c>
      <c r="D37" s="872">
        <v>6</v>
      </c>
      <c r="E37" s="872">
        <v>2.17</v>
      </c>
      <c r="F37" s="872">
        <v>2.21</v>
      </c>
      <c r="G37" s="859">
        <v>50.162083006026464</v>
      </c>
      <c r="H37" s="858">
        <v>6.2016919999999987</v>
      </c>
    </row>
    <row r="38" spans="1:8" x14ac:dyDescent="0.2">
      <c r="A38" s="855">
        <v>2019</v>
      </c>
      <c r="B38" s="872">
        <v>2.17</v>
      </c>
      <c r="C38" s="872">
        <v>2.2200000000000002</v>
      </c>
      <c r="D38" s="872">
        <v>6</v>
      </c>
      <c r="E38" s="872">
        <v>2.11</v>
      </c>
      <c r="F38" s="872">
        <v>2.15</v>
      </c>
      <c r="G38" s="859">
        <v>50.162083006026499</v>
      </c>
      <c r="H38" s="858">
        <v>6.2016920000000004</v>
      </c>
    </row>
    <row r="39" spans="1:8" x14ac:dyDescent="0.2">
      <c r="A39" s="855">
        <v>2020</v>
      </c>
      <c r="B39" s="872">
        <v>2.11</v>
      </c>
      <c r="C39" s="872">
        <v>2.17</v>
      </c>
      <c r="D39" s="872">
        <v>6</v>
      </c>
      <c r="E39" s="872">
        <v>2.0499999999999998</v>
      </c>
      <c r="F39" s="872">
        <v>2.1</v>
      </c>
      <c r="G39" s="859">
        <v>50.162083006026499</v>
      </c>
      <c r="H39" s="858">
        <v>6.2016920000000004</v>
      </c>
    </row>
    <row r="40" spans="1:8" x14ac:dyDescent="0.2">
      <c r="A40" s="1348">
        <v>2021</v>
      </c>
      <c r="B40" s="1355">
        <v>2.1</v>
      </c>
      <c r="C40" s="1355">
        <v>2.1</v>
      </c>
      <c r="D40" s="1355">
        <v>6</v>
      </c>
      <c r="E40" s="1355">
        <v>2</v>
      </c>
      <c r="F40" s="1355">
        <v>2</v>
      </c>
      <c r="G40" s="1349">
        <v>50.162083006026499</v>
      </c>
      <c r="H40" s="1350">
        <v>6.2016920000000004</v>
      </c>
    </row>
    <row r="41" spans="1:8" x14ac:dyDescent="0.2">
      <c r="A41" s="879"/>
      <c r="B41" s="1360"/>
      <c r="C41" s="1360"/>
      <c r="D41" s="1360"/>
      <c r="E41" s="1360"/>
      <c r="F41" s="1360"/>
      <c r="G41" s="1360"/>
      <c r="H41" s="1361"/>
    </row>
    <row r="42" spans="1:8" ht="14.25" x14ac:dyDescent="0.2">
      <c r="A42" s="833" t="s">
        <v>1015</v>
      </c>
    </row>
    <row r="43" spans="1:8" ht="14.25" x14ac:dyDescent="0.2">
      <c r="A43" s="833" t="s">
        <v>1016</v>
      </c>
    </row>
    <row r="44" spans="1:8" x14ac:dyDescent="0.2">
      <c r="A44" s="377" t="s">
        <v>263</v>
      </c>
    </row>
    <row r="45" spans="1:8" ht="14.25" x14ac:dyDescent="0.2">
      <c r="A45" s="833" t="s">
        <v>1017</v>
      </c>
    </row>
    <row r="46" spans="1:8" ht="14.25" x14ac:dyDescent="0.2">
      <c r="A46" s="833" t="s">
        <v>1018</v>
      </c>
    </row>
    <row r="47" spans="1:8" x14ac:dyDescent="0.2">
      <c r="A47" s="377" t="s">
        <v>1019</v>
      </c>
    </row>
  </sheetData>
  <mergeCells count="3">
    <mergeCell ref="A1:B1"/>
    <mergeCell ref="B4:D4"/>
    <mergeCell ref="E4:F4"/>
  </mergeCells>
  <hyperlinks>
    <hyperlink ref="A1" location="Contents!A1" display="To table of contents" xr:uid="{A66374F1-DF4F-4CDA-BC79-DF418B7BF71F}"/>
    <hyperlink ref="A47" r:id="rId1" xr:uid="{7F5D517C-6997-422D-80CE-E349F859D681}"/>
    <hyperlink ref="A44" r:id="rId2" xr:uid="{D37D5180-0228-426F-B04E-38A11B9FB122}"/>
  </hyperlinks>
  <pageMargins left="0.75" right="0.75" top="1" bottom="1" header="0.5" footer="0.5"/>
  <pageSetup paperSize="9" scale="76" orientation="landscape" r:id="rId3"/>
  <headerFooter alignWithMargins="0"/>
  <customProperties>
    <customPr name="EpmWorksheetKeyString_GUID" r:id="rId4"/>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3D5BD-E771-435F-9C18-D6B61424F6C0}">
  <sheetPr>
    <tabColor theme="4" tint="0.79998168889431442"/>
    <pageSetUpPr fitToPage="1"/>
  </sheetPr>
  <dimension ref="A1:H47"/>
  <sheetViews>
    <sheetView zoomScale="75" workbookViewId="0">
      <selection activeCell="A2" sqref="A2:H52"/>
    </sheetView>
  </sheetViews>
  <sheetFormatPr defaultColWidth="10.6640625" defaultRowHeight="12.75" x14ac:dyDescent="0.2"/>
  <cols>
    <col min="1" max="1" width="18.1640625" style="767" customWidth="1"/>
    <col min="2" max="6" width="12" style="767" customWidth="1"/>
    <col min="7" max="7" width="15" style="767" customWidth="1"/>
    <col min="8" max="8" width="17.1640625" style="767" customWidth="1"/>
    <col min="9" max="9" width="60.33203125" style="767" customWidth="1"/>
    <col min="10" max="10" width="12" style="767" customWidth="1"/>
    <col min="11" max="16384" width="10.6640625" style="767"/>
  </cols>
  <sheetData>
    <row r="1" spans="1:8" ht="30" customHeight="1" x14ac:dyDescent="0.2">
      <c r="A1" s="1744" t="s">
        <v>2</v>
      </c>
      <c r="B1" s="1744"/>
    </row>
    <row r="2" spans="1:8" ht="20.25" x14ac:dyDescent="0.3">
      <c r="A2" s="791" t="s">
        <v>1020</v>
      </c>
      <c r="H2" s="833" t="s">
        <v>178</v>
      </c>
    </row>
    <row r="3" spans="1:8" x14ac:dyDescent="0.2">
      <c r="A3" s="787"/>
      <c r="B3" s="1125" t="s">
        <v>997</v>
      </c>
      <c r="C3" s="785"/>
      <c r="D3" s="785"/>
      <c r="E3" s="785"/>
      <c r="F3" s="786"/>
      <c r="G3" s="869" t="s">
        <v>34</v>
      </c>
      <c r="H3" s="1347"/>
    </row>
    <row r="4" spans="1:8" x14ac:dyDescent="0.2">
      <c r="A4" s="784"/>
      <c r="B4" s="1818" t="s">
        <v>998</v>
      </c>
      <c r="C4" s="1818"/>
      <c r="D4" s="1819"/>
      <c r="E4" s="1820" t="s">
        <v>999</v>
      </c>
      <c r="F4" s="1819"/>
      <c r="G4" s="1138" t="s">
        <v>8</v>
      </c>
      <c r="H4" s="1139" t="s">
        <v>36</v>
      </c>
    </row>
    <row r="5" spans="1:8" ht="14.25" x14ac:dyDescent="0.2">
      <c r="A5" s="784"/>
      <c r="B5" s="864" t="s">
        <v>1000</v>
      </c>
      <c r="C5" s="864" t="s">
        <v>1001</v>
      </c>
      <c r="D5" s="768" t="s">
        <v>1002</v>
      </c>
      <c r="E5" s="864" t="s">
        <v>1000</v>
      </c>
      <c r="F5" s="864" t="s">
        <v>1001</v>
      </c>
      <c r="G5" s="866" t="s">
        <v>320</v>
      </c>
      <c r="H5" s="865" t="s">
        <v>320</v>
      </c>
    </row>
    <row r="6" spans="1:8" ht="14.25" x14ac:dyDescent="0.2">
      <c r="A6" s="784"/>
      <c r="B6" s="864" t="s">
        <v>1012</v>
      </c>
      <c r="C6" s="863" t="s">
        <v>319</v>
      </c>
      <c r="D6" s="768" t="s">
        <v>1013</v>
      </c>
      <c r="E6" s="864" t="s">
        <v>1014</v>
      </c>
      <c r="F6" s="863" t="s">
        <v>319</v>
      </c>
      <c r="G6" s="794"/>
      <c r="H6" s="768"/>
    </row>
    <row r="7" spans="1:8" x14ac:dyDescent="0.2">
      <c r="A7" s="787"/>
      <c r="B7" s="862" t="s">
        <v>175</v>
      </c>
      <c r="C7" s="861"/>
      <c r="D7" s="861"/>
      <c r="E7" s="861"/>
      <c r="F7" s="861"/>
      <c r="G7" s="861"/>
      <c r="H7" s="1347"/>
    </row>
    <row r="8" spans="1:8" x14ac:dyDescent="0.2">
      <c r="A8" s="784"/>
      <c r="H8" s="874"/>
    </row>
    <row r="9" spans="1:8" x14ac:dyDescent="0.2">
      <c r="A9" s="855">
        <v>1990</v>
      </c>
      <c r="B9" s="872">
        <v>50.34</v>
      </c>
      <c r="C9" s="872">
        <v>54.49</v>
      </c>
      <c r="D9" s="872">
        <v>50</v>
      </c>
      <c r="E9" s="872">
        <v>54.41</v>
      </c>
      <c r="F9" s="872">
        <v>54.94</v>
      </c>
      <c r="G9" s="859">
        <v>6.8190120556285567</v>
      </c>
      <c r="H9" s="858">
        <v>57.59999999999998</v>
      </c>
    </row>
    <row r="10" spans="1:8" x14ac:dyDescent="0.2">
      <c r="A10" s="855">
        <v>1991</v>
      </c>
      <c r="B10" s="872">
        <v>49.16</v>
      </c>
      <c r="C10" s="872">
        <v>51.95</v>
      </c>
      <c r="D10" s="872">
        <v>50</v>
      </c>
      <c r="E10" s="872">
        <v>52.33</v>
      </c>
      <c r="F10" s="872">
        <v>52.45</v>
      </c>
      <c r="G10" s="859">
        <v>6.8282185445233692</v>
      </c>
      <c r="H10" s="858">
        <v>57.600000000000009</v>
      </c>
    </row>
    <row r="11" spans="1:8" x14ac:dyDescent="0.2">
      <c r="A11" s="855">
        <v>1992</v>
      </c>
      <c r="B11" s="872">
        <v>48.04</v>
      </c>
      <c r="C11" s="872">
        <v>49.73</v>
      </c>
      <c r="D11" s="872">
        <v>50</v>
      </c>
      <c r="E11" s="872">
        <v>50.24</v>
      </c>
      <c r="F11" s="872">
        <v>50.15</v>
      </c>
      <c r="G11" s="859">
        <v>6.8282185445233701</v>
      </c>
      <c r="H11" s="858">
        <v>57.600000000000009</v>
      </c>
    </row>
    <row r="12" spans="1:8" x14ac:dyDescent="0.2">
      <c r="A12" s="855">
        <v>1993</v>
      </c>
      <c r="B12" s="872">
        <v>46.99</v>
      </c>
      <c r="C12" s="872">
        <v>47.76</v>
      </c>
      <c r="D12" s="872">
        <v>50</v>
      </c>
      <c r="E12" s="872">
        <v>48.13</v>
      </c>
      <c r="F12" s="872">
        <v>48</v>
      </c>
      <c r="G12" s="859">
        <v>6.7462450169830639</v>
      </c>
      <c r="H12" s="858">
        <v>57.59999999999998</v>
      </c>
    </row>
    <row r="13" spans="1:8" x14ac:dyDescent="0.2">
      <c r="A13" s="855">
        <v>1994</v>
      </c>
      <c r="B13" s="872">
        <v>46</v>
      </c>
      <c r="C13" s="872">
        <v>46</v>
      </c>
      <c r="D13" s="872">
        <v>50</v>
      </c>
      <c r="E13" s="872">
        <v>46</v>
      </c>
      <c r="F13" s="872">
        <v>46</v>
      </c>
      <c r="G13" s="859">
        <v>6.746217754594392</v>
      </c>
      <c r="H13" s="858">
        <v>57.600000000000009</v>
      </c>
    </row>
    <row r="14" spans="1:8" x14ac:dyDescent="0.2">
      <c r="A14" s="855">
        <v>1995</v>
      </c>
      <c r="B14" s="872">
        <v>45.99</v>
      </c>
      <c r="C14" s="872">
        <v>45.99</v>
      </c>
      <c r="D14" s="872">
        <v>50</v>
      </c>
      <c r="E14" s="872">
        <v>45.99</v>
      </c>
      <c r="F14" s="872">
        <v>45.99</v>
      </c>
      <c r="G14" s="859">
        <v>6.7462575366625392</v>
      </c>
      <c r="H14" s="858">
        <v>57.599999999999994</v>
      </c>
    </row>
    <row r="15" spans="1:8" x14ac:dyDescent="0.2">
      <c r="A15" s="855">
        <v>1996</v>
      </c>
      <c r="B15" s="872">
        <v>45.98</v>
      </c>
      <c r="C15" s="872">
        <v>45.98</v>
      </c>
      <c r="D15" s="872">
        <v>50</v>
      </c>
      <c r="E15" s="872">
        <v>45.98</v>
      </c>
      <c r="F15" s="872">
        <v>45.98</v>
      </c>
      <c r="G15" s="859">
        <v>7.0608936546263035</v>
      </c>
      <c r="H15" s="858">
        <v>57.600000000000016</v>
      </c>
    </row>
    <row r="16" spans="1:8" x14ac:dyDescent="0.2">
      <c r="A16" s="855">
        <v>1997</v>
      </c>
      <c r="B16" s="872">
        <v>45.98</v>
      </c>
      <c r="C16" s="872">
        <v>45.98</v>
      </c>
      <c r="D16" s="872">
        <v>50</v>
      </c>
      <c r="E16" s="872">
        <v>45.98</v>
      </c>
      <c r="F16" s="872">
        <v>45.98</v>
      </c>
      <c r="G16" s="859">
        <v>7.3754708244371061</v>
      </c>
      <c r="H16" s="858">
        <v>57.600000000000009</v>
      </c>
    </row>
    <row r="17" spans="1:8" x14ac:dyDescent="0.2">
      <c r="A17" s="855">
        <v>1998</v>
      </c>
      <c r="B17" s="872">
        <v>45.97</v>
      </c>
      <c r="C17" s="872">
        <v>45.97</v>
      </c>
      <c r="D17" s="872">
        <v>50</v>
      </c>
      <c r="E17" s="872">
        <v>45.97</v>
      </c>
      <c r="F17" s="872">
        <v>45.97</v>
      </c>
      <c r="G17" s="859">
        <v>7.5332090385221182</v>
      </c>
      <c r="H17" s="858">
        <v>57.600000000000009</v>
      </c>
    </row>
    <row r="18" spans="1:8" x14ac:dyDescent="0.2">
      <c r="A18" s="855">
        <v>1999</v>
      </c>
      <c r="B18" s="872">
        <v>45.96</v>
      </c>
      <c r="C18" s="872">
        <v>45.96</v>
      </c>
      <c r="D18" s="872">
        <v>50</v>
      </c>
      <c r="E18" s="872">
        <v>45.96</v>
      </c>
      <c r="F18" s="872">
        <v>45.96</v>
      </c>
      <c r="G18" s="859">
        <v>7.7271316626553448</v>
      </c>
      <c r="H18" s="858">
        <v>57.599999999999994</v>
      </c>
    </row>
    <row r="19" spans="1:8" x14ac:dyDescent="0.2">
      <c r="A19" s="855">
        <v>2000</v>
      </c>
      <c r="B19" s="872">
        <v>45.95</v>
      </c>
      <c r="C19" s="872">
        <v>45.95</v>
      </c>
      <c r="D19" s="872">
        <v>50</v>
      </c>
      <c r="E19" s="872">
        <v>45.95</v>
      </c>
      <c r="F19" s="872">
        <v>45.95</v>
      </c>
      <c r="G19" s="859">
        <v>7.9520725132786065</v>
      </c>
      <c r="H19" s="858">
        <v>57.600000000000009</v>
      </c>
    </row>
    <row r="20" spans="1:8" x14ac:dyDescent="0.2">
      <c r="A20" s="855">
        <v>2001</v>
      </c>
      <c r="B20" s="872">
        <v>45.94</v>
      </c>
      <c r="C20" s="872">
        <v>45.94</v>
      </c>
      <c r="D20" s="872">
        <v>50</v>
      </c>
      <c r="E20" s="872">
        <v>45.94</v>
      </c>
      <c r="F20" s="872">
        <v>45.94</v>
      </c>
      <c r="G20" s="859">
        <v>8.2038669983759522</v>
      </c>
      <c r="H20" s="858">
        <v>57.600000000000009</v>
      </c>
    </row>
    <row r="21" spans="1:8" x14ac:dyDescent="0.2">
      <c r="A21" s="855">
        <v>2002</v>
      </c>
      <c r="B21" s="872">
        <v>45.94</v>
      </c>
      <c r="C21" s="872">
        <v>45.94</v>
      </c>
      <c r="D21" s="872">
        <v>50</v>
      </c>
      <c r="E21" s="872">
        <v>45.94</v>
      </c>
      <c r="F21" s="872">
        <v>45.94</v>
      </c>
      <c r="G21" s="859">
        <v>8.4790114606570661</v>
      </c>
      <c r="H21" s="858">
        <v>57.6</v>
      </c>
    </row>
    <row r="22" spans="1:8" x14ac:dyDescent="0.2">
      <c r="A22" s="855">
        <v>2003</v>
      </c>
      <c r="B22" s="872">
        <v>45.94</v>
      </c>
      <c r="C22" s="872">
        <v>45.94</v>
      </c>
      <c r="D22" s="872">
        <v>50</v>
      </c>
      <c r="E22" s="872">
        <v>45.94</v>
      </c>
      <c r="F22" s="872">
        <v>45.94</v>
      </c>
      <c r="G22" s="859">
        <v>8.7746320509923788</v>
      </c>
      <c r="H22" s="858">
        <v>57.600000000000016</v>
      </c>
    </row>
    <row r="23" spans="1:8" x14ac:dyDescent="0.2">
      <c r="A23" s="855">
        <v>2004</v>
      </c>
      <c r="B23" s="872">
        <v>45.94</v>
      </c>
      <c r="C23" s="872">
        <v>45.94</v>
      </c>
      <c r="D23" s="872">
        <v>50</v>
      </c>
      <c r="E23" s="872">
        <v>45.94</v>
      </c>
      <c r="F23" s="872">
        <v>45.94</v>
      </c>
      <c r="G23" s="859">
        <v>9.0882656771268397</v>
      </c>
      <c r="H23" s="858">
        <v>57.599999999999994</v>
      </c>
    </row>
    <row r="24" spans="1:8" x14ac:dyDescent="0.2">
      <c r="A24" s="855">
        <v>2005</v>
      </c>
      <c r="B24" s="872">
        <v>45.94</v>
      </c>
      <c r="C24" s="872">
        <v>45.94</v>
      </c>
      <c r="D24" s="872">
        <v>50</v>
      </c>
      <c r="E24" s="872">
        <v>45.94</v>
      </c>
      <c r="F24" s="872">
        <v>45.94</v>
      </c>
      <c r="G24" s="859">
        <v>9.4606916132240535</v>
      </c>
      <c r="H24" s="858">
        <v>57.599999999999994</v>
      </c>
    </row>
    <row r="25" spans="1:8" x14ac:dyDescent="0.2">
      <c r="A25" s="855">
        <v>2006</v>
      </c>
      <c r="B25" s="872">
        <v>45.94</v>
      </c>
      <c r="C25" s="872">
        <v>45.94</v>
      </c>
      <c r="D25" s="872">
        <v>50</v>
      </c>
      <c r="E25" s="872">
        <v>45.94</v>
      </c>
      <c r="F25" s="872">
        <v>45.94</v>
      </c>
      <c r="G25" s="859">
        <v>9.6988079946393935</v>
      </c>
      <c r="H25" s="858">
        <v>57.6</v>
      </c>
    </row>
    <row r="26" spans="1:8" x14ac:dyDescent="0.2">
      <c r="A26" s="855">
        <v>2007</v>
      </c>
      <c r="B26" s="872">
        <v>45.95</v>
      </c>
      <c r="C26" s="872">
        <v>45.95</v>
      </c>
      <c r="D26" s="872">
        <v>50</v>
      </c>
      <c r="E26" s="872">
        <v>45.95</v>
      </c>
      <c r="F26" s="872">
        <v>45.95</v>
      </c>
      <c r="G26" s="859">
        <v>9.9509652525825683</v>
      </c>
      <c r="H26" s="858">
        <v>57.600000000000023</v>
      </c>
    </row>
    <row r="27" spans="1:8" x14ac:dyDescent="0.2">
      <c r="A27" s="855">
        <v>2008</v>
      </c>
      <c r="B27" s="872">
        <v>45.95</v>
      </c>
      <c r="C27" s="872">
        <v>45.95</v>
      </c>
      <c r="D27" s="872">
        <v>50</v>
      </c>
      <c r="E27" s="872">
        <v>45.95</v>
      </c>
      <c r="F27" s="872">
        <v>45.95</v>
      </c>
      <c r="G27" s="859">
        <v>10.217507261240391</v>
      </c>
      <c r="H27" s="858">
        <v>57.599999999999994</v>
      </c>
    </row>
    <row r="28" spans="1:8" x14ac:dyDescent="0.2">
      <c r="A28" s="855">
        <v>2009</v>
      </c>
      <c r="B28" s="872">
        <v>44.4</v>
      </c>
      <c r="C28" s="872">
        <v>44.34</v>
      </c>
      <c r="D28" s="872">
        <v>50</v>
      </c>
      <c r="E28" s="872">
        <v>44.41</v>
      </c>
      <c r="F28" s="872">
        <v>44.28</v>
      </c>
      <c r="G28" s="859">
        <v>10.498838324310166</v>
      </c>
      <c r="H28" s="858">
        <v>57.600000000000009</v>
      </c>
    </row>
    <row r="29" spans="1:8" x14ac:dyDescent="0.2">
      <c r="A29" s="855">
        <v>2010</v>
      </c>
      <c r="B29" s="872">
        <v>44.12</v>
      </c>
      <c r="C29" s="872">
        <v>44.04</v>
      </c>
      <c r="D29" s="872">
        <v>50</v>
      </c>
      <c r="E29" s="872">
        <v>44.13</v>
      </c>
      <c r="F29" s="872">
        <v>43.96</v>
      </c>
      <c r="G29" s="859">
        <v>10.795424770408276</v>
      </c>
      <c r="H29" s="858">
        <v>57.599999999999994</v>
      </c>
    </row>
    <row r="30" spans="1:8" x14ac:dyDescent="0.2">
      <c r="A30" s="855">
        <v>2011</v>
      </c>
      <c r="B30" s="872">
        <v>43.83</v>
      </c>
      <c r="C30" s="872">
        <v>43.73</v>
      </c>
      <c r="D30" s="872">
        <v>50</v>
      </c>
      <c r="E30" s="872">
        <v>43.84</v>
      </c>
      <c r="F30" s="872">
        <v>43.64</v>
      </c>
      <c r="G30" s="859">
        <v>11.107797232801719</v>
      </c>
      <c r="H30" s="858">
        <v>57.599999999999987</v>
      </c>
    </row>
    <row r="31" spans="1:8" x14ac:dyDescent="0.2">
      <c r="A31" s="855">
        <v>2012</v>
      </c>
      <c r="B31" s="872">
        <v>43.51</v>
      </c>
      <c r="C31" s="872">
        <v>43.44</v>
      </c>
      <c r="D31" s="872">
        <v>50</v>
      </c>
      <c r="E31" s="872">
        <v>43.5</v>
      </c>
      <c r="F31" s="872">
        <v>43.38</v>
      </c>
      <c r="G31" s="859">
        <v>11.436553629674705</v>
      </c>
      <c r="H31" s="858">
        <v>57.599999999999994</v>
      </c>
    </row>
    <row r="32" spans="1:8" x14ac:dyDescent="0.2">
      <c r="A32" s="855">
        <v>2013</v>
      </c>
      <c r="B32" s="872">
        <v>43.2</v>
      </c>
      <c r="C32" s="872">
        <v>43.14</v>
      </c>
      <c r="D32" s="872">
        <v>50</v>
      </c>
      <c r="E32" s="872">
        <v>43.19</v>
      </c>
      <c r="F32" s="872">
        <v>43.05</v>
      </c>
      <c r="G32" s="859">
        <v>11.782362875972007</v>
      </c>
      <c r="H32" s="858">
        <v>57.6</v>
      </c>
    </row>
    <row r="33" spans="1:8" x14ac:dyDescent="0.2">
      <c r="A33" s="855">
        <v>2014</v>
      </c>
      <c r="B33" s="872">
        <v>42.89</v>
      </c>
      <c r="C33" s="872">
        <v>42.8</v>
      </c>
      <c r="D33" s="872">
        <v>50</v>
      </c>
      <c r="E33" s="872">
        <v>42.88</v>
      </c>
      <c r="F33" s="872">
        <v>42.73</v>
      </c>
      <c r="G33" s="859">
        <v>12.145969373076275</v>
      </c>
      <c r="H33" s="858">
        <v>57.600000000000023</v>
      </c>
    </row>
    <row r="34" spans="1:8" x14ac:dyDescent="0.2">
      <c r="A34" s="855">
        <v>2015</v>
      </c>
      <c r="B34" s="872">
        <v>42.57</v>
      </c>
      <c r="C34" s="872">
        <v>42.49</v>
      </c>
      <c r="D34" s="872">
        <v>50</v>
      </c>
      <c r="E34" s="872">
        <v>42.57</v>
      </c>
      <c r="F34" s="872">
        <v>42.42</v>
      </c>
      <c r="G34" s="859">
        <v>12.528198338701891</v>
      </c>
      <c r="H34" s="858">
        <v>57.600000000000009</v>
      </c>
    </row>
    <row r="35" spans="1:8" x14ac:dyDescent="0.2">
      <c r="A35" s="855">
        <v>2016</v>
      </c>
      <c r="B35" s="872">
        <v>42.27</v>
      </c>
      <c r="C35" s="872">
        <v>42.16</v>
      </c>
      <c r="D35" s="872">
        <v>50</v>
      </c>
      <c r="E35" s="872">
        <v>42.26</v>
      </c>
      <c r="F35" s="872">
        <v>42.11</v>
      </c>
      <c r="G35" s="859">
        <v>12.528198338701891</v>
      </c>
      <c r="H35" s="858">
        <v>57.600000000000009</v>
      </c>
    </row>
    <row r="36" spans="1:8" x14ac:dyDescent="0.2">
      <c r="A36" s="855">
        <v>2017</v>
      </c>
      <c r="B36" s="872">
        <v>41.97</v>
      </c>
      <c r="C36" s="872">
        <v>41.88</v>
      </c>
      <c r="D36" s="872">
        <v>50</v>
      </c>
      <c r="E36" s="872">
        <v>41.96</v>
      </c>
      <c r="F36" s="872">
        <v>41.82</v>
      </c>
      <c r="G36" s="859">
        <v>12.528198338701891</v>
      </c>
      <c r="H36" s="858">
        <v>57.600000000000009</v>
      </c>
    </row>
    <row r="37" spans="1:8" x14ac:dyDescent="0.2">
      <c r="A37" s="855">
        <v>2018</v>
      </c>
      <c r="B37" s="872">
        <v>41.91</v>
      </c>
      <c r="C37" s="872">
        <v>41.8</v>
      </c>
      <c r="D37" s="872">
        <v>50</v>
      </c>
      <c r="E37" s="872">
        <v>41.88</v>
      </c>
      <c r="F37" s="872">
        <v>41.71</v>
      </c>
      <c r="G37" s="859">
        <v>12.528198338701891</v>
      </c>
      <c r="H37" s="858">
        <v>57.600000000000009</v>
      </c>
    </row>
    <row r="38" spans="1:8" x14ac:dyDescent="0.2">
      <c r="A38" s="855">
        <v>2019</v>
      </c>
      <c r="B38" s="872">
        <v>41.62</v>
      </c>
      <c r="C38" s="872">
        <v>41.47</v>
      </c>
      <c r="D38" s="872">
        <v>50</v>
      </c>
      <c r="E38" s="872">
        <v>41.59</v>
      </c>
      <c r="F38" s="872">
        <v>41.42</v>
      </c>
      <c r="G38" s="859">
        <v>12.5281983387019</v>
      </c>
      <c r="H38" s="858">
        <v>57.6</v>
      </c>
    </row>
    <row r="39" spans="1:8" x14ac:dyDescent="0.2">
      <c r="A39" s="855">
        <v>2020</v>
      </c>
      <c r="B39" s="872">
        <v>41.27</v>
      </c>
      <c r="C39" s="872">
        <v>41.2</v>
      </c>
      <c r="D39" s="872">
        <v>50</v>
      </c>
      <c r="E39" s="872">
        <v>41.29</v>
      </c>
      <c r="F39" s="872">
        <v>41.15</v>
      </c>
      <c r="G39" s="859">
        <v>12.5281983387019</v>
      </c>
      <c r="H39" s="858">
        <v>57.6</v>
      </c>
    </row>
    <row r="40" spans="1:8" x14ac:dyDescent="0.2">
      <c r="A40" s="1348">
        <v>2021</v>
      </c>
      <c r="B40" s="1355">
        <v>40.4</v>
      </c>
      <c r="C40" s="1355">
        <v>40.4</v>
      </c>
      <c r="D40" s="1355">
        <v>50</v>
      </c>
      <c r="E40" s="1355">
        <v>40.4</v>
      </c>
      <c r="F40" s="1355">
        <v>40.299999999999997</v>
      </c>
      <c r="G40" s="1349">
        <v>12.5281983387019</v>
      </c>
      <c r="H40" s="1350">
        <v>57.6</v>
      </c>
    </row>
    <row r="41" spans="1:8" x14ac:dyDescent="0.2">
      <c r="A41" s="879"/>
      <c r="B41" s="965"/>
      <c r="C41" s="965"/>
      <c r="D41" s="965"/>
      <c r="E41" s="965"/>
      <c r="F41" s="965"/>
      <c r="G41" s="965"/>
      <c r="H41" s="877"/>
    </row>
    <row r="42" spans="1:8" ht="14.25" x14ac:dyDescent="0.2">
      <c r="A42" s="833" t="s">
        <v>1015</v>
      </c>
    </row>
    <row r="43" spans="1:8" ht="14.25" x14ac:dyDescent="0.2">
      <c r="A43" s="833" t="s">
        <v>1016</v>
      </c>
    </row>
    <row r="44" spans="1:8" x14ac:dyDescent="0.2">
      <c r="A44" s="377" t="s">
        <v>263</v>
      </c>
    </row>
    <row r="45" spans="1:8" ht="14.25" x14ac:dyDescent="0.2">
      <c r="A45" s="833" t="s">
        <v>1017</v>
      </c>
    </row>
    <row r="46" spans="1:8" ht="14.25" x14ac:dyDescent="0.2">
      <c r="A46" s="833" t="s">
        <v>1018</v>
      </c>
    </row>
    <row r="47" spans="1:8" x14ac:dyDescent="0.2">
      <c r="A47" s="377" t="s">
        <v>1019</v>
      </c>
    </row>
  </sheetData>
  <mergeCells count="3">
    <mergeCell ref="A1:B1"/>
    <mergeCell ref="B4:D4"/>
    <mergeCell ref="E4:F4"/>
  </mergeCells>
  <hyperlinks>
    <hyperlink ref="A1" location="Contents!A1" display="To table of contents" xr:uid="{6967A6B4-205A-4F99-BFDB-92F92D1313D1}"/>
    <hyperlink ref="A47" r:id="rId1" xr:uid="{77956750-876A-4CC0-B0C1-D803AC2D237B}"/>
    <hyperlink ref="A44" r:id="rId2" xr:uid="{80EB6BE3-BECA-47A0-83AE-81FAB21D9B6E}"/>
  </hyperlinks>
  <pageMargins left="0.75" right="0.46" top="1" bottom="1" header="0.5" footer="0.5"/>
  <pageSetup paperSize="9" scale="76" orientation="landscape" r:id="rId3"/>
  <headerFooter alignWithMargins="0"/>
  <customProperties>
    <customPr name="EpmWorksheetKeyString_GUID" r:id="rId4"/>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E3EE-054B-4FAA-ABDE-83760C4BA2FD}">
  <sheetPr>
    <tabColor theme="4" tint="0.79998168889431442"/>
    <pageSetUpPr fitToPage="1"/>
  </sheetPr>
  <dimension ref="A1:H47"/>
  <sheetViews>
    <sheetView zoomScale="75" workbookViewId="0">
      <selection activeCell="A2" sqref="A2:H52"/>
    </sheetView>
  </sheetViews>
  <sheetFormatPr defaultColWidth="10.6640625" defaultRowHeight="12.75" x14ac:dyDescent="0.2"/>
  <cols>
    <col min="1" max="1" width="19.83203125" style="767" customWidth="1"/>
    <col min="2" max="6" width="12" style="767" customWidth="1"/>
    <col min="7" max="8" width="14.83203125" style="767" customWidth="1"/>
    <col min="9" max="9" width="58.5" style="767" customWidth="1"/>
    <col min="10" max="10" width="12" style="767" customWidth="1"/>
    <col min="11" max="16384" width="10.6640625" style="767"/>
  </cols>
  <sheetData>
    <row r="1" spans="1:8" ht="28.5" customHeight="1" x14ac:dyDescent="0.2">
      <c r="A1" s="1744" t="s">
        <v>2</v>
      </c>
      <c r="B1" s="1744"/>
    </row>
    <row r="2" spans="1:8" ht="20.25" x14ac:dyDescent="0.3">
      <c r="A2" s="791" t="s">
        <v>1021</v>
      </c>
      <c r="H2" s="833" t="s">
        <v>178</v>
      </c>
    </row>
    <row r="3" spans="1:8" x14ac:dyDescent="0.2">
      <c r="A3" s="787"/>
      <c r="B3" s="1125" t="s">
        <v>997</v>
      </c>
      <c r="C3" s="785"/>
      <c r="D3" s="785"/>
      <c r="E3" s="785"/>
      <c r="F3" s="786"/>
      <c r="G3" s="869" t="s">
        <v>34</v>
      </c>
      <c r="H3" s="1347"/>
    </row>
    <row r="4" spans="1:8" x14ac:dyDescent="0.2">
      <c r="A4" s="784"/>
      <c r="B4" s="1818" t="s">
        <v>998</v>
      </c>
      <c r="C4" s="1818"/>
      <c r="D4" s="1819"/>
      <c r="E4" s="1820" t="s">
        <v>999</v>
      </c>
      <c r="F4" s="1819"/>
      <c r="G4" s="1138" t="s">
        <v>8</v>
      </c>
      <c r="H4" s="1139" t="s">
        <v>36</v>
      </c>
    </row>
    <row r="5" spans="1:8" ht="14.25" x14ac:dyDescent="0.2">
      <c r="A5" s="784"/>
      <c r="B5" s="864" t="s">
        <v>1000</v>
      </c>
      <c r="C5" s="864" t="s">
        <v>1001</v>
      </c>
      <c r="D5" s="768" t="s">
        <v>1002</v>
      </c>
      <c r="E5" s="864" t="s">
        <v>1000</v>
      </c>
      <c r="F5" s="864" t="s">
        <v>1001</v>
      </c>
      <c r="G5" s="866" t="s">
        <v>320</v>
      </c>
      <c r="H5" s="865" t="s">
        <v>320</v>
      </c>
    </row>
    <row r="6" spans="1:8" ht="14.25" x14ac:dyDescent="0.2">
      <c r="A6" s="784"/>
      <c r="B6" s="864" t="s">
        <v>1012</v>
      </c>
      <c r="C6" s="863" t="s">
        <v>319</v>
      </c>
      <c r="D6" s="768" t="s">
        <v>1013</v>
      </c>
      <c r="E6" s="864" t="s">
        <v>1014</v>
      </c>
      <c r="F6" s="863" t="s">
        <v>319</v>
      </c>
      <c r="G6" s="794"/>
      <c r="H6" s="768"/>
    </row>
    <row r="7" spans="1:8" x14ac:dyDescent="0.2">
      <c r="A7" s="787"/>
      <c r="B7" s="862" t="s">
        <v>175</v>
      </c>
      <c r="C7" s="861"/>
      <c r="D7" s="861"/>
      <c r="E7" s="861"/>
      <c r="F7" s="861"/>
      <c r="G7" s="861"/>
      <c r="H7" s="1347"/>
    </row>
    <row r="8" spans="1:8" x14ac:dyDescent="0.2">
      <c r="A8" s="784"/>
      <c r="H8" s="874"/>
    </row>
    <row r="9" spans="1:8" x14ac:dyDescent="0.2">
      <c r="A9" s="855">
        <v>1990</v>
      </c>
      <c r="B9" s="875">
        <v>2.44</v>
      </c>
      <c r="C9" s="875">
        <v>2.23</v>
      </c>
      <c r="D9" s="872">
        <v>4</v>
      </c>
      <c r="E9" s="875">
        <v>2.34</v>
      </c>
      <c r="F9" s="875">
        <v>2.1800000000000002</v>
      </c>
      <c r="G9" s="854">
        <v>0.68006268992303764</v>
      </c>
      <c r="H9" s="858">
        <v>1.1999999999999995</v>
      </c>
    </row>
    <row r="10" spans="1:8" x14ac:dyDescent="0.2">
      <c r="A10" s="855">
        <v>1991</v>
      </c>
      <c r="B10" s="875">
        <v>2.41</v>
      </c>
      <c r="C10" s="875">
        <v>2.27</v>
      </c>
      <c r="D10" s="872">
        <v>4</v>
      </c>
      <c r="E10" s="875">
        <v>2.34</v>
      </c>
      <c r="F10" s="875">
        <v>2.23</v>
      </c>
      <c r="G10" s="854">
        <v>0.67914069509202168</v>
      </c>
      <c r="H10" s="858">
        <v>1.2000000000000002</v>
      </c>
    </row>
    <row r="11" spans="1:8" x14ac:dyDescent="0.2">
      <c r="A11" s="855">
        <v>1992</v>
      </c>
      <c r="B11" s="875">
        <v>2.39</v>
      </c>
      <c r="C11" s="875">
        <v>2.2999999999999998</v>
      </c>
      <c r="D11" s="872">
        <v>4</v>
      </c>
      <c r="E11" s="875">
        <v>2.34</v>
      </c>
      <c r="F11" s="875">
        <v>2.27</v>
      </c>
      <c r="G11" s="854">
        <v>0.6791406950920218</v>
      </c>
      <c r="H11" s="858">
        <v>1.2000000000000002</v>
      </c>
    </row>
    <row r="12" spans="1:8" x14ac:dyDescent="0.2">
      <c r="A12" s="855">
        <v>1993</v>
      </c>
      <c r="B12" s="875">
        <v>2.37</v>
      </c>
      <c r="C12" s="875">
        <v>2.33</v>
      </c>
      <c r="D12" s="872">
        <v>4</v>
      </c>
      <c r="E12" s="875">
        <v>2.35</v>
      </c>
      <c r="F12" s="875">
        <v>2.31</v>
      </c>
      <c r="G12" s="854">
        <v>0.68685929732612572</v>
      </c>
      <c r="H12" s="858">
        <v>1.1999999999999997</v>
      </c>
    </row>
    <row r="13" spans="1:8" x14ac:dyDescent="0.2">
      <c r="A13" s="855">
        <v>1994</v>
      </c>
      <c r="B13" s="875">
        <v>2.35</v>
      </c>
      <c r="C13" s="875">
        <v>2.35</v>
      </c>
      <c r="D13" s="872">
        <v>4</v>
      </c>
      <c r="E13" s="875">
        <v>2.35</v>
      </c>
      <c r="F13" s="875">
        <v>2.35</v>
      </c>
      <c r="G13" s="854">
        <v>0.68686185919491405</v>
      </c>
      <c r="H13" s="858">
        <v>1.2000000000000002</v>
      </c>
    </row>
    <row r="14" spans="1:8" x14ac:dyDescent="0.2">
      <c r="A14" s="855">
        <v>1995</v>
      </c>
      <c r="B14" s="875">
        <v>2.31</v>
      </c>
      <c r="C14" s="875">
        <v>2.31</v>
      </c>
      <c r="D14" s="872">
        <v>4</v>
      </c>
      <c r="E14" s="875">
        <v>2.31</v>
      </c>
      <c r="F14" s="875">
        <v>2.31</v>
      </c>
      <c r="G14" s="854">
        <v>0.68685811322841828</v>
      </c>
      <c r="H14" s="858">
        <v>1.2</v>
      </c>
    </row>
    <row r="15" spans="1:8" x14ac:dyDescent="0.2">
      <c r="A15" s="855">
        <v>1996</v>
      </c>
      <c r="B15" s="875">
        <v>2.2599999999999998</v>
      </c>
      <c r="C15" s="875">
        <v>2.2599999999999998</v>
      </c>
      <c r="D15" s="872">
        <v>4</v>
      </c>
      <c r="E15" s="875">
        <v>2.2599999999999998</v>
      </c>
      <c r="F15" s="875">
        <v>2.2599999999999998</v>
      </c>
      <c r="G15" s="854">
        <v>0.66134939038949436</v>
      </c>
      <c r="H15" s="858">
        <v>1.2000000000000002</v>
      </c>
    </row>
    <row r="16" spans="1:8" x14ac:dyDescent="0.2">
      <c r="A16" s="855">
        <v>1997</v>
      </c>
      <c r="B16" s="875">
        <v>2.21</v>
      </c>
      <c r="C16" s="875">
        <v>2.21</v>
      </c>
      <c r="D16" s="872">
        <v>4</v>
      </c>
      <c r="E16" s="875">
        <v>2.21</v>
      </c>
      <c r="F16" s="875">
        <v>2.21</v>
      </c>
      <c r="G16" s="854">
        <v>0.63584627772656854</v>
      </c>
      <c r="H16" s="858">
        <v>1.2</v>
      </c>
    </row>
    <row r="17" spans="1:8" x14ac:dyDescent="0.2">
      <c r="A17" s="855">
        <v>1998</v>
      </c>
      <c r="B17" s="875">
        <v>2.16</v>
      </c>
      <c r="C17" s="875">
        <v>2.16</v>
      </c>
      <c r="D17" s="872">
        <v>4</v>
      </c>
      <c r="E17" s="875">
        <v>2.16</v>
      </c>
      <c r="F17" s="875">
        <v>2.16</v>
      </c>
      <c r="G17" s="854">
        <v>0.62555634691748896</v>
      </c>
      <c r="H17" s="858">
        <v>1.2</v>
      </c>
    </row>
    <row r="18" spans="1:8" x14ac:dyDescent="0.2">
      <c r="A18" s="855">
        <v>1999</v>
      </c>
      <c r="B18" s="875">
        <v>2.11</v>
      </c>
      <c r="C18" s="875">
        <v>2.11</v>
      </c>
      <c r="D18" s="872">
        <v>4</v>
      </c>
      <c r="E18" s="875">
        <v>2.11</v>
      </c>
      <c r="F18" s="875">
        <v>2.11</v>
      </c>
      <c r="G18" s="854">
        <v>0.61208476931512645</v>
      </c>
      <c r="H18" s="858">
        <v>1.1999999999999995</v>
      </c>
    </row>
    <row r="19" spans="1:8" x14ac:dyDescent="0.2">
      <c r="A19" s="855">
        <v>2000</v>
      </c>
      <c r="B19" s="875">
        <v>2.06</v>
      </c>
      <c r="C19" s="875">
        <v>2.06</v>
      </c>
      <c r="D19" s="872">
        <v>4</v>
      </c>
      <c r="E19" s="875">
        <v>2.06</v>
      </c>
      <c r="F19" s="875">
        <v>2.06</v>
      </c>
      <c r="G19" s="854">
        <v>0.59588615572799974</v>
      </c>
      <c r="H19" s="858">
        <v>1.2</v>
      </c>
    </row>
    <row r="20" spans="1:8" x14ac:dyDescent="0.2">
      <c r="A20" s="855">
        <v>2001</v>
      </c>
      <c r="B20" s="875">
        <v>2.02</v>
      </c>
      <c r="C20" s="875">
        <v>2.02</v>
      </c>
      <c r="D20" s="872">
        <v>4</v>
      </c>
      <c r="E20" s="875">
        <v>2.02</v>
      </c>
      <c r="F20" s="875">
        <v>2.02</v>
      </c>
      <c r="G20" s="854">
        <v>0.57732630475346636</v>
      </c>
      <c r="H20" s="858">
        <v>1.2</v>
      </c>
    </row>
    <row r="21" spans="1:8" x14ac:dyDescent="0.2">
      <c r="A21" s="855">
        <v>2002</v>
      </c>
      <c r="B21" s="875">
        <v>1.97</v>
      </c>
      <c r="C21" s="875">
        <v>1.97</v>
      </c>
      <c r="D21" s="872">
        <v>4</v>
      </c>
      <c r="E21" s="875">
        <v>1.97</v>
      </c>
      <c r="F21" s="875">
        <v>1.97</v>
      </c>
      <c r="G21" s="854">
        <v>0.55671361540705666</v>
      </c>
      <c r="H21" s="858">
        <v>1.1999999999999997</v>
      </c>
    </row>
    <row r="22" spans="1:8" x14ac:dyDescent="0.2">
      <c r="A22" s="855">
        <v>2003</v>
      </c>
      <c r="B22" s="875">
        <v>1.94</v>
      </c>
      <c r="C22" s="875">
        <v>1.94</v>
      </c>
      <c r="D22" s="872">
        <v>4</v>
      </c>
      <c r="E22" s="875">
        <v>1.94</v>
      </c>
      <c r="F22" s="875">
        <v>1.94</v>
      </c>
      <c r="G22" s="854">
        <v>0.53430040761582054</v>
      </c>
      <c r="H22" s="858">
        <v>1.2000000000000004</v>
      </c>
    </row>
    <row r="23" spans="1:8" x14ac:dyDescent="0.2">
      <c r="A23" s="855">
        <v>2004</v>
      </c>
      <c r="B23" s="875">
        <v>1.9</v>
      </c>
      <c r="C23" s="875">
        <v>1.9</v>
      </c>
      <c r="D23" s="872">
        <v>4</v>
      </c>
      <c r="E23" s="875">
        <v>1.9</v>
      </c>
      <c r="F23" s="875">
        <v>1.9</v>
      </c>
      <c r="G23" s="854">
        <v>0.5103036216042337</v>
      </c>
      <c r="H23" s="858">
        <v>1.2</v>
      </c>
    </row>
    <row r="24" spans="1:8" x14ac:dyDescent="0.2">
      <c r="A24" s="855">
        <v>2005</v>
      </c>
      <c r="B24" s="875">
        <v>1.87</v>
      </c>
      <c r="C24" s="875">
        <v>1.87</v>
      </c>
      <c r="D24" s="872">
        <v>4</v>
      </c>
      <c r="E24" s="875">
        <v>1.87</v>
      </c>
      <c r="F24" s="875">
        <v>1.87</v>
      </c>
      <c r="G24" s="854">
        <v>0.48010982020658433</v>
      </c>
      <c r="H24" s="858">
        <v>1.2</v>
      </c>
    </row>
    <row r="25" spans="1:8" x14ac:dyDescent="0.2">
      <c r="A25" s="855">
        <v>2006</v>
      </c>
      <c r="B25" s="875">
        <v>1.84</v>
      </c>
      <c r="C25" s="875">
        <v>1.84</v>
      </c>
      <c r="D25" s="872">
        <v>4</v>
      </c>
      <c r="E25" s="875">
        <v>1.84</v>
      </c>
      <c r="F25" s="875">
        <v>1.84</v>
      </c>
      <c r="G25" s="854">
        <v>0.46641353674692099</v>
      </c>
      <c r="H25" s="858">
        <v>1.2</v>
      </c>
    </row>
    <row r="26" spans="1:8" x14ac:dyDescent="0.2">
      <c r="A26" s="855">
        <v>2007</v>
      </c>
      <c r="B26" s="875">
        <v>1.81</v>
      </c>
      <c r="C26" s="875">
        <v>1.81</v>
      </c>
      <c r="D26" s="872">
        <v>4</v>
      </c>
      <c r="E26" s="875">
        <v>1.81</v>
      </c>
      <c r="F26" s="875">
        <v>1.81</v>
      </c>
      <c r="G26" s="854">
        <v>0.45179473915370633</v>
      </c>
      <c r="H26" s="858">
        <v>1.2000000000000002</v>
      </c>
    </row>
    <row r="27" spans="1:8" x14ac:dyDescent="0.2">
      <c r="A27" s="855">
        <v>2008</v>
      </c>
      <c r="B27" s="875">
        <v>1.68</v>
      </c>
      <c r="C27" s="875">
        <v>1.68</v>
      </c>
      <c r="D27" s="872">
        <v>3.9</v>
      </c>
      <c r="E27" s="875">
        <v>1.68</v>
      </c>
      <c r="F27" s="875">
        <v>1.68</v>
      </c>
      <c r="G27" s="854">
        <v>0.43623547609691354</v>
      </c>
      <c r="H27" s="858">
        <v>1.2000000000000002</v>
      </c>
    </row>
    <row r="28" spans="1:8" x14ac:dyDescent="0.2">
      <c r="A28" s="855">
        <v>2009</v>
      </c>
      <c r="B28" s="875">
        <v>1.78</v>
      </c>
      <c r="C28" s="875">
        <v>1.77</v>
      </c>
      <c r="D28" s="872">
        <v>3.9</v>
      </c>
      <c r="E28" s="875">
        <v>1.77</v>
      </c>
      <c r="F28" s="875">
        <v>1.76</v>
      </c>
      <c r="G28" s="854">
        <v>0.41971374253512395</v>
      </c>
      <c r="H28" s="858">
        <v>1.2000000000000002</v>
      </c>
    </row>
    <row r="29" spans="1:8" x14ac:dyDescent="0.2">
      <c r="A29" s="855">
        <v>2010</v>
      </c>
      <c r="B29" s="875">
        <v>1.66</v>
      </c>
      <c r="C29" s="875">
        <v>1.65</v>
      </c>
      <c r="D29" s="872">
        <v>3.9</v>
      </c>
      <c r="E29" s="875">
        <v>1.65</v>
      </c>
      <c r="F29" s="875">
        <v>1.65</v>
      </c>
      <c r="G29" s="854">
        <v>0.40220341299347845</v>
      </c>
      <c r="H29" s="858">
        <v>1.1999999999999997</v>
      </c>
    </row>
    <row r="30" spans="1:8" x14ac:dyDescent="0.2">
      <c r="A30" s="855">
        <v>2011</v>
      </c>
      <c r="B30" s="875">
        <v>1.54</v>
      </c>
      <c r="C30" s="875">
        <v>1.53</v>
      </c>
      <c r="D30" s="872">
        <v>3.9</v>
      </c>
      <c r="E30" s="875">
        <v>1.53</v>
      </c>
      <c r="F30" s="875">
        <v>1.53</v>
      </c>
      <c r="G30" s="854">
        <v>0.38367412823761876</v>
      </c>
      <c r="H30" s="858">
        <v>1.1999999999999997</v>
      </c>
    </row>
    <row r="31" spans="1:8" x14ac:dyDescent="0.2">
      <c r="A31" s="855">
        <v>2012</v>
      </c>
      <c r="B31" s="875">
        <v>1.5</v>
      </c>
      <c r="C31" s="875">
        <v>1.49</v>
      </c>
      <c r="D31" s="872">
        <v>3.9</v>
      </c>
      <c r="E31" s="875">
        <v>1.49</v>
      </c>
      <c r="F31" s="875">
        <v>1.48</v>
      </c>
      <c r="G31" s="854">
        <v>0.36409113492968576</v>
      </c>
      <c r="H31" s="858">
        <v>1.1999999999999995</v>
      </c>
    </row>
    <row r="32" spans="1:8" x14ac:dyDescent="0.2">
      <c r="A32" s="855">
        <v>2013</v>
      </c>
      <c r="B32" s="875">
        <v>1.46</v>
      </c>
      <c r="C32" s="875">
        <v>1.45</v>
      </c>
      <c r="D32" s="872">
        <v>3.9</v>
      </c>
      <c r="E32" s="875">
        <v>1.45</v>
      </c>
      <c r="F32" s="875">
        <v>1.44</v>
      </c>
      <c r="G32" s="854">
        <v>0.34341507683527689</v>
      </c>
      <c r="H32" s="858">
        <v>1.2</v>
      </c>
    </row>
    <row r="33" spans="1:8" x14ac:dyDescent="0.2">
      <c r="A33" s="855">
        <v>2014</v>
      </c>
      <c r="B33" s="875">
        <v>1.42</v>
      </c>
      <c r="C33" s="875">
        <v>1.41</v>
      </c>
      <c r="D33" s="872">
        <v>3.9</v>
      </c>
      <c r="E33" s="875">
        <v>1.41</v>
      </c>
      <c r="F33" s="875">
        <v>1.4</v>
      </c>
      <c r="G33" s="854">
        <v>0.32160173512626156</v>
      </c>
      <c r="H33" s="858">
        <v>1.2000000000000006</v>
      </c>
    </row>
    <row r="34" spans="1:8" x14ac:dyDescent="0.2">
      <c r="A34" s="855">
        <v>2015</v>
      </c>
      <c r="B34" s="875">
        <v>1.38</v>
      </c>
      <c r="C34" s="875">
        <v>1.37</v>
      </c>
      <c r="D34" s="872">
        <v>3.9</v>
      </c>
      <c r="E34" s="875">
        <v>1.37</v>
      </c>
      <c r="F34" s="875">
        <v>1.37</v>
      </c>
      <c r="G34" s="854">
        <v>0.29860171425769322</v>
      </c>
      <c r="H34" s="858">
        <v>1.2</v>
      </c>
    </row>
    <row r="35" spans="1:8" x14ac:dyDescent="0.2">
      <c r="A35" s="855">
        <v>2016</v>
      </c>
      <c r="B35" s="875">
        <v>1.34</v>
      </c>
      <c r="C35" s="875">
        <v>1.33</v>
      </c>
      <c r="D35" s="872">
        <v>3.9</v>
      </c>
      <c r="E35" s="875">
        <v>1.33</v>
      </c>
      <c r="F35" s="875">
        <v>1.33</v>
      </c>
      <c r="G35" s="854">
        <v>0.29860171425769316</v>
      </c>
      <c r="H35" s="858">
        <v>1.2</v>
      </c>
    </row>
    <row r="36" spans="1:8" x14ac:dyDescent="0.2">
      <c r="A36" s="855">
        <v>2017</v>
      </c>
      <c r="B36" s="875">
        <v>1.31</v>
      </c>
      <c r="C36" s="875">
        <v>1.3</v>
      </c>
      <c r="D36" s="872">
        <v>3.9</v>
      </c>
      <c r="E36" s="875">
        <v>1.3</v>
      </c>
      <c r="F36" s="875">
        <v>1.29</v>
      </c>
      <c r="G36" s="854">
        <v>0.29860171425769316</v>
      </c>
      <c r="H36" s="858">
        <v>1.2</v>
      </c>
    </row>
    <row r="37" spans="1:8" x14ac:dyDescent="0.2">
      <c r="A37" s="855">
        <v>2018</v>
      </c>
      <c r="B37" s="875">
        <v>1.29</v>
      </c>
      <c r="C37" s="875">
        <v>1.28</v>
      </c>
      <c r="D37" s="872">
        <v>3.9</v>
      </c>
      <c r="E37" s="875">
        <v>1.28</v>
      </c>
      <c r="F37" s="875">
        <v>1.27</v>
      </c>
      <c r="G37" s="854">
        <v>0.29860171425769316</v>
      </c>
      <c r="H37" s="858">
        <v>1.2</v>
      </c>
    </row>
    <row r="38" spans="1:8" x14ac:dyDescent="0.2">
      <c r="A38" s="855">
        <v>2019</v>
      </c>
      <c r="B38" s="875">
        <v>1.26</v>
      </c>
      <c r="C38" s="875">
        <v>1.24</v>
      </c>
      <c r="D38" s="872">
        <v>3.9</v>
      </c>
      <c r="E38" s="875">
        <v>1.24</v>
      </c>
      <c r="F38" s="875">
        <v>1.24</v>
      </c>
      <c r="G38" s="854">
        <v>0.298601714257693</v>
      </c>
      <c r="H38" s="858">
        <v>1.2</v>
      </c>
    </row>
    <row r="39" spans="1:8" x14ac:dyDescent="0.2">
      <c r="A39" s="855">
        <v>2020</v>
      </c>
      <c r="B39" s="875">
        <v>1.22</v>
      </c>
      <c r="C39" s="875">
        <v>1.21</v>
      </c>
      <c r="D39" s="872">
        <v>3.9</v>
      </c>
      <c r="E39" s="875">
        <v>1.21</v>
      </c>
      <c r="F39" s="875">
        <v>1.21</v>
      </c>
      <c r="G39" s="854">
        <v>0.298601714257693</v>
      </c>
      <c r="H39" s="858">
        <v>1.2</v>
      </c>
    </row>
    <row r="40" spans="1:8" x14ac:dyDescent="0.2">
      <c r="A40" s="1348">
        <v>2021</v>
      </c>
      <c r="B40" s="1362">
        <v>1.1599999999999999</v>
      </c>
      <c r="C40" s="1362">
        <v>1.1499999999999999</v>
      </c>
      <c r="D40" s="1355">
        <v>3.9</v>
      </c>
      <c r="E40" s="1362">
        <v>1.1599999999999999</v>
      </c>
      <c r="F40" s="1362">
        <v>1.1499999999999999</v>
      </c>
      <c r="G40" s="1353">
        <v>0.298601714257693</v>
      </c>
      <c r="H40" s="1350">
        <v>1.2</v>
      </c>
    </row>
    <row r="41" spans="1:8" x14ac:dyDescent="0.2">
      <c r="A41" s="879"/>
      <c r="B41" s="965"/>
      <c r="C41" s="965"/>
      <c r="D41" s="965"/>
      <c r="E41" s="965"/>
      <c r="F41" s="965"/>
      <c r="G41" s="965"/>
      <c r="H41" s="877"/>
    </row>
    <row r="42" spans="1:8" ht="14.25" x14ac:dyDescent="0.2">
      <c r="A42" s="833" t="s">
        <v>1015</v>
      </c>
    </row>
    <row r="43" spans="1:8" ht="14.25" x14ac:dyDescent="0.2">
      <c r="A43" s="833" t="s">
        <v>1016</v>
      </c>
    </row>
    <row r="44" spans="1:8" x14ac:dyDescent="0.2">
      <c r="A44" s="377" t="s">
        <v>263</v>
      </c>
    </row>
    <row r="45" spans="1:8" ht="14.25" x14ac:dyDescent="0.2">
      <c r="A45" s="833" t="s">
        <v>1017</v>
      </c>
    </row>
    <row r="46" spans="1:8" ht="14.25" x14ac:dyDescent="0.2">
      <c r="A46" s="833" t="s">
        <v>1018</v>
      </c>
    </row>
    <row r="47" spans="1:8" x14ac:dyDescent="0.2">
      <c r="A47" s="377" t="s">
        <v>1019</v>
      </c>
    </row>
  </sheetData>
  <mergeCells count="3">
    <mergeCell ref="A1:B1"/>
    <mergeCell ref="B4:D4"/>
    <mergeCell ref="E4:F4"/>
  </mergeCells>
  <hyperlinks>
    <hyperlink ref="A1" location="Contents!A1" display="To table of contents" xr:uid="{FF23CBE0-A630-44F7-8E83-58F0F72EBEFE}"/>
    <hyperlink ref="A47" r:id="rId1" xr:uid="{6204881F-0086-4762-92E0-525C125C5405}"/>
    <hyperlink ref="A44" r:id="rId2" xr:uid="{39E3D8F3-FF88-4EBB-8F09-FBB0383F30A5}"/>
  </hyperlinks>
  <pageMargins left="0.75" right="0.32" top="1" bottom="1" header="0.5" footer="0.5"/>
  <pageSetup paperSize="9" scale="76" orientation="landscape" r:id="rId3"/>
  <headerFooter alignWithMargins="0"/>
  <customProperties>
    <customPr name="EpmWorksheetKeyString_GUID" r:id="rId4"/>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C282A-8AC7-465B-B3FA-1CD251AE9CE2}">
  <sheetPr>
    <tabColor theme="4" tint="0.79998168889431442"/>
    <pageSetUpPr fitToPage="1"/>
  </sheetPr>
  <dimension ref="A1:E24"/>
  <sheetViews>
    <sheetView zoomScale="75" workbookViewId="0">
      <selection activeCell="H22" sqref="H22"/>
    </sheetView>
  </sheetViews>
  <sheetFormatPr defaultColWidth="10.6640625" defaultRowHeight="12.75" x14ac:dyDescent="0.2"/>
  <cols>
    <col min="1" max="1" width="49" style="767" customWidth="1"/>
    <col min="2" max="3" width="28.5" style="767" customWidth="1"/>
    <col min="4" max="4" width="95.6640625" style="767" customWidth="1"/>
    <col min="5" max="5" width="14.83203125" style="767" customWidth="1"/>
    <col min="6" max="16384" width="10.6640625" style="767"/>
  </cols>
  <sheetData>
    <row r="1" spans="1:5" ht="34.5" customHeight="1" x14ac:dyDescent="0.2">
      <c r="A1" s="1744" t="s">
        <v>2</v>
      </c>
      <c r="B1" s="1744"/>
    </row>
    <row r="2" spans="1:5" ht="20.25" x14ac:dyDescent="0.3">
      <c r="A2" s="791" t="s">
        <v>1022</v>
      </c>
    </row>
    <row r="3" spans="1:5" x14ac:dyDescent="0.2">
      <c r="A3" s="892"/>
      <c r="B3" s="852" t="s">
        <v>8</v>
      </c>
      <c r="C3" s="851" t="s">
        <v>36</v>
      </c>
      <c r="D3" s="891"/>
      <c r="E3" s="891"/>
    </row>
    <row r="4" spans="1:5" x14ac:dyDescent="0.2">
      <c r="A4" s="787"/>
      <c r="B4" s="890" t="s">
        <v>175</v>
      </c>
      <c r="C4" s="860"/>
      <c r="D4" s="889"/>
    </row>
    <row r="5" spans="1:5" x14ac:dyDescent="0.2">
      <c r="A5" s="784"/>
      <c r="B5" s="771"/>
      <c r="C5" s="874"/>
    </row>
    <row r="6" spans="1:5" ht="15" x14ac:dyDescent="0.25">
      <c r="A6" s="855" t="s">
        <v>1023</v>
      </c>
      <c r="B6" s="888">
        <v>1E-3</v>
      </c>
      <c r="C6" s="887">
        <v>0.01</v>
      </c>
      <c r="D6" s="884"/>
      <c r="E6" s="886"/>
    </row>
    <row r="7" spans="1:5" x14ac:dyDescent="0.2">
      <c r="A7" s="855"/>
      <c r="B7" s="888"/>
      <c r="C7" s="887"/>
      <c r="D7" s="884"/>
      <c r="E7" s="886"/>
    </row>
    <row r="8" spans="1:5" x14ac:dyDescent="0.2">
      <c r="A8" s="855"/>
      <c r="B8" s="885"/>
      <c r="C8" s="874" t="s">
        <v>1439</v>
      </c>
      <c r="D8" s="884"/>
    </row>
    <row r="9" spans="1:5" x14ac:dyDescent="0.2">
      <c r="A9" s="855"/>
      <c r="B9" s="885"/>
      <c r="C9" s="874" t="s">
        <v>1440</v>
      </c>
      <c r="D9" s="884"/>
    </row>
    <row r="10" spans="1:5" x14ac:dyDescent="0.2">
      <c r="A10" s="882" t="s">
        <v>1024</v>
      </c>
      <c r="B10" s="883">
        <v>2.8999999999999998E-3</v>
      </c>
      <c r="C10" s="880">
        <v>8.6999999999999994E-3</v>
      </c>
    </row>
    <row r="11" spans="1:5" x14ac:dyDescent="0.2">
      <c r="A11" s="882" t="s">
        <v>1025</v>
      </c>
      <c r="B11" s="883">
        <v>0</v>
      </c>
      <c r="C11" s="880">
        <v>0</v>
      </c>
    </row>
    <row r="12" spans="1:5" x14ac:dyDescent="0.2">
      <c r="A12" s="882" t="s">
        <v>1026</v>
      </c>
      <c r="B12" s="883">
        <v>0</v>
      </c>
      <c r="C12" s="880">
        <v>0</v>
      </c>
    </row>
    <row r="13" spans="1:5" x14ac:dyDescent="0.2">
      <c r="A13" s="882" t="s">
        <v>1027</v>
      </c>
      <c r="B13" s="883">
        <v>3.1800000000000002E-2</v>
      </c>
      <c r="C13" s="880">
        <v>2.3599999999999999E-2</v>
      </c>
    </row>
    <row r="14" spans="1:5" x14ac:dyDescent="0.2">
      <c r="A14" s="882" t="s">
        <v>1028</v>
      </c>
      <c r="B14" s="883">
        <v>1.5E-3</v>
      </c>
      <c r="C14" s="880">
        <v>1.9E-3</v>
      </c>
    </row>
    <row r="15" spans="1:5" x14ac:dyDescent="0.2">
      <c r="A15" s="882" t="s">
        <v>1029</v>
      </c>
      <c r="B15" s="883">
        <v>1.26E-2</v>
      </c>
      <c r="C15" s="880">
        <v>1.2500000000000001E-2</v>
      </c>
    </row>
    <row r="16" spans="1:5" x14ac:dyDescent="0.2">
      <c r="A16" s="882" t="s">
        <v>1030</v>
      </c>
      <c r="B16" s="883">
        <v>0</v>
      </c>
      <c r="C16" s="880">
        <v>0</v>
      </c>
    </row>
    <row r="17" spans="1:3" x14ac:dyDescent="0.2">
      <c r="A17" s="882" t="s">
        <v>1031</v>
      </c>
      <c r="B17" s="883">
        <v>1.9099999999999999E-2</v>
      </c>
      <c r="C17" s="880">
        <v>1.7500000000000002E-2</v>
      </c>
    </row>
    <row r="18" spans="1:3" x14ac:dyDescent="0.2">
      <c r="A18" s="882" t="s">
        <v>1032</v>
      </c>
      <c r="B18" s="883">
        <v>0</v>
      </c>
      <c r="C18" s="880">
        <v>0</v>
      </c>
    </row>
    <row r="19" spans="1:3" x14ac:dyDescent="0.2">
      <c r="A19" s="882" t="s">
        <v>310</v>
      </c>
      <c r="B19" s="881" t="s">
        <v>1033</v>
      </c>
      <c r="C19" s="880">
        <v>0</v>
      </c>
    </row>
    <row r="20" spans="1:3" x14ac:dyDescent="0.2">
      <c r="A20" s="879"/>
      <c r="B20" s="878"/>
      <c r="C20" s="877"/>
    </row>
    <row r="21" spans="1:3" ht="14.25" x14ac:dyDescent="0.2">
      <c r="A21" s="833" t="s">
        <v>1034</v>
      </c>
    </row>
    <row r="22" spans="1:3" x14ac:dyDescent="0.2">
      <c r="A22" s="767" t="s">
        <v>1035</v>
      </c>
    </row>
    <row r="23" spans="1:3" x14ac:dyDescent="0.2">
      <c r="A23" s="876" t="s">
        <v>1036</v>
      </c>
    </row>
    <row r="24" spans="1:3" x14ac:dyDescent="0.2">
      <c r="A24" s="876" t="s">
        <v>1037</v>
      </c>
    </row>
  </sheetData>
  <mergeCells count="1">
    <mergeCell ref="A1:B1"/>
  </mergeCells>
  <hyperlinks>
    <hyperlink ref="A1" location="Inhoud!A1" display="Home" xr:uid="{0683D3D2-4E77-4575-9D99-B0645A2E0D67}"/>
    <hyperlink ref="A1:B1" location="Contents!A1" display="To table of contents" xr:uid="{1E83185A-3EF4-4E60-9165-1FE19B140BDE}"/>
  </hyperlinks>
  <pageMargins left="0.51" right="0.34" top="1" bottom="1" header="0.5" footer="0.5"/>
  <pageSetup paperSize="9" scale="79" orientation="landscape" r:id="rId1"/>
  <headerFooter alignWithMargins="0"/>
  <customProperties>
    <customPr name="EpmWorksheetKeyString_GU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A66CE-EB9C-407A-80BB-8EBE836E63F4}">
  <sheetPr>
    <tabColor theme="4" tint="0.79998168889431442"/>
  </sheetPr>
  <dimension ref="A1:F112"/>
  <sheetViews>
    <sheetView zoomScale="75" workbookViewId="0">
      <selection activeCell="H22" sqref="H22"/>
    </sheetView>
  </sheetViews>
  <sheetFormatPr defaultColWidth="8.1640625" defaultRowHeight="12.75" x14ac:dyDescent="0.2"/>
  <cols>
    <col min="1" max="1" width="44.33203125" style="92" customWidth="1"/>
    <col min="2" max="4" width="16" style="92" customWidth="1"/>
    <col min="5" max="5" width="24.1640625" style="92" customWidth="1"/>
    <col min="6" max="16384" width="8.1640625" style="92"/>
  </cols>
  <sheetData>
    <row r="1" spans="1:4" ht="28.5" customHeight="1" x14ac:dyDescent="0.2">
      <c r="A1" s="1744" t="s">
        <v>2</v>
      </c>
      <c r="B1" s="1744"/>
    </row>
    <row r="2" spans="1:4" ht="20.25" x14ac:dyDescent="0.3">
      <c r="A2" s="615" t="s">
        <v>1038</v>
      </c>
    </row>
    <row r="3" spans="1:4" ht="16.5" customHeight="1" x14ac:dyDescent="0.25">
      <c r="A3" s="614"/>
      <c r="B3" s="937" t="s">
        <v>394</v>
      </c>
      <c r="C3" s="936"/>
      <c r="D3" s="935" t="s">
        <v>395</v>
      </c>
    </row>
    <row r="4" spans="1:4" ht="14.25" customHeight="1" x14ac:dyDescent="0.25">
      <c r="A4" s="928"/>
      <c r="B4" s="934" t="s">
        <v>1039</v>
      </c>
      <c r="C4" s="933" t="s">
        <v>150</v>
      </c>
      <c r="D4" s="932" t="s">
        <v>396</v>
      </c>
    </row>
    <row r="5" spans="1:4" x14ac:dyDescent="0.2">
      <c r="A5" s="928"/>
      <c r="B5" s="931" t="s">
        <v>397</v>
      </c>
      <c r="C5" s="930"/>
      <c r="D5" s="929" t="s">
        <v>399</v>
      </c>
    </row>
    <row r="6" spans="1:4" x14ac:dyDescent="0.2">
      <c r="A6" s="928"/>
      <c r="B6" s="927" t="s">
        <v>400</v>
      </c>
      <c r="C6" s="926"/>
      <c r="D6" s="925"/>
    </row>
    <row r="7" spans="1:4" ht="18.75" customHeight="1" x14ac:dyDescent="0.2">
      <c r="A7" s="608"/>
      <c r="B7" s="924" t="s">
        <v>401</v>
      </c>
      <c r="C7" s="923"/>
      <c r="D7" s="613"/>
    </row>
    <row r="8" spans="1:4" ht="21" customHeight="1" x14ac:dyDescent="0.2">
      <c r="A8" s="612" t="s">
        <v>402</v>
      </c>
      <c r="B8" s="922">
        <v>0.05</v>
      </c>
      <c r="C8" s="921">
        <v>0.04</v>
      </c>
      <c r="D8" s="920"/>
    </row>
    <row r="9" spans="1:4" x14ac:dyDescent="0.2">
      <c r="A9" s="612" t="s">
        <v>403</v>
      </c>
      <c r="B9" s="919">
        <v>1.2999999999999999E-2</v>
      </c>
      <c r="C9" s="918">
        <v>0.01</v>
      </c>
      <c r="D9" s="917"/>
    </row>
    <row r="10" spans="1:4" x14ac:dyDescent="0.2">
      <c r="A10" s="612" t="s">
        <v>404</v>
      </c>
      <c r="B10" s="919">
        <v>1E-3</v>
      </c>
      <c r="C10" s="918">
        <v>0.01</v>
      </c>
      <c r="D10" s="917">
        <v>0.01</v>
      </c>
    </row>
    <row r="11" spans="1:4" x14ac:dyDescent="0.2">
      <c r="A11" s="612" t="s">
        <v>405</v>
      </c>
      <c r="B11" s="919">
        <v>2.9000000000000001E-2</v>
      </c>
      <c r="C11" s="918">
        <v>1.9E-2</v>
      </c>
      <c r="D11" s="917">
        <v>0.2</v>
      </c>
    </row>
    <row r="12" spans="1:4" x14ac:dyDescent="0.2">
      <c r="A12" s="612" t="s">
        <v>406</v>
      </c>
      <c r="B12" s="919">
        <v>1.0999999999999999E-2</v>
      </c>
      <c r="C12" s="918">
        <v>0</v>
      </c>
      <c r="D12" s="917">
        <v>0.1</v>
      </c>
    </row>
    <row r="13" spans="1:4" x14ac:dyDescent="0.2">
      <c r="A13" s="612" t="s">
        <v>407</v>
      </c>
      <c r="B13" s="919">
        <v>0.02</v>
      </c>
      <c r="C13" s="918">
        <v>1.9E-2</v>
      </c>
      <c r="D13" s="917">
        <v>0.15</v>
      </c>
    </row>
    <row r="14" spans="1:4" x14ac:dyDescent="0.2">
      <c r="A14" s="612"/>
      <c r="B14" s="919"/>
      <c r="C14" s="918"/>
      <c r="D14" s="917"/>
    </row>
    <row r="15" spans="1:4" x14ac:dyDescent="0.2">
      <c r="A15" s="612" t="s">
        <v>408</v>
      </c>
      <c r="B15" s="919">
        <v>4.1000000000000002E-2</v>
      </c>
      <c r="C15" s="918">
        <v>0</v>
      </c>
      <c r="D15" s="917">
        <v>0.25</v>
      </c>
    </row>
    <row r="16" spans="1:4" x14ac:dyDescent="0.2">
      <c r="A16" s="612" t="s">
        <v>409</v>
      </c>
      <c r="B16" s="919">
        <v>6.7000000000000004E-2</v>
      </c>
      <c r="C16" s="918">
        <v>0</v>
      </c>
      <c r="D16" s="917">
        <v>0.15</v>
      </c>
    </row>
    <row r="17" spans="1:4" x14ac:dyDescent="0.2">
      <c r="A17" s="612" t="s">
        <v>410</v>
      </c>
      <c r="B17" s="919">
        <v>4.3999999999999997E-2</v>
      </c>
      <c r="C17" s="918">
        <v>0</v>
      </c>
      <c r="D17" s="917">
        <v>0.02</v>
      </c>
    </row>
    <row r="18" spans="1:4" x14ac:dyDescent="0.2">
      <c r="A18" s="612" t="s">
        <v>411</v>
      </c>
      <c r="B18" s="919">
        <v>7.4999999999999997E-2</v>
      </c>
      <c r="C18" s="918">
        <v>0</v>
      </c>
      <c r="D18" s="917"/>
    </row>
    <row r="19" spans="1:4" x14ac:dyDescent="0.2">
      <c r="A19" s="612" t="s">
        <v>412</v>
      </c>
      <c r="B19" s="919">
        <v>2.1999999999999999E-2</v>
      </c>
      <c r="C19" s="918">
        <v>0</v>
      </c>
      <c r="D19" s="917"/>
    </row>
    <row r="20" spans="1:4" x14ac:dyDescent="0.2">
      <c r="A20" s="612" t="s">
        <v>413</v>
      </c>
      <c r="B20" s="919">
        <v>8.9999999999999993E-3</v>
      </c>
      <c r="C20" s="918">
        <v>0.28799999999999998</v>
      </c>
      <c r="D20" s="917"/>
    </row>
    <row r="21" spans="1:4" ht="26.45" customHeight="1" x14ac:dyDescent="0.2">
      <c r="A21" s="612" t="s">
        <v>414</v>
      </c>
      <c r="B21" s="919">
        <v>6.8000000000000005E-2</v>
      </c>
      <c r="C21" s="918">
        <v>0.115</v>
      </c>
      <c r="D21" s="917"/>
    </row>
    <row r="22" spans="1:4" x14ac:dyDescent="0.2">
      <c r="A22" s="612" t="s">
        <v>415</v>
      </c>
      <c r="B22" s="919">
        <v>4.2999999999999997E-2</v>
      </c>
      <c r="C22" s="918">
        <v>3.7999999999999999E-2</v>
      </c>
      <c r="D22" s="917"/>
    </row>
    <row r="23" spans="1:4" x14ac:dyDescent="0.2">
      <c r="A23" s="612" t="s">
        <v>416</v>
      </c>
      <c r="B23" s="919">
        <v>3.5999999999999997E-2</v>
      </c>
      <c r="C23" s="918">
        <v>2.9000000000000001E-2</v>
      </c>
      <c r="D23" s="917"/>
    </row>
    <row r="24" spans="1:4" x14ac:dyDescent="0.2">
      <c r="A24" s="612" t="s">
        <v>417</v>
      </c>
      <c r="B24" s="919">
        <v>2E-3</v>
      </c>
      <c r="C24" s="918">
        <v>0</v>
      </c>
      <c r="D24" s="917"/>
    </row>
    <row r="25" spans="1:4" x14ac:dyDescent="0.2">
      <c r="A25" s="612" t="s">
        <v>418</v>
      </c>
      <c r="B25" s="919">
        <v>3.0000000000000001E-3</v>
      </c>
      <c r="C25" s="918">
        <v>0</v>
      </c>
      <c r="D25" s="917"/>
    </row>
    <row r="26" spans="1:4" x14ac:dyDescent="0.2">
      <c r="A26" s="612" t="s">
        <v>419</v>
      </c>
      <c r="B26" s="919">
        <v>1.6E-2</v>
      </c>
      <c r="C26" s="918">
        <v>6.0000000000000001E-3</v>
      </c>
      <c r="D26" s="917">
        <v>0.01</v>
      </c>
    </row>
    <row r="27" spans="1:4" x14ac:dyDescent="0.2">
      <c r="A27" s="612"/>
      <c r="B27" s="919"/>
      <c r="C27" s="918"/>
      <c r="D27" s="917"/>
    </row>
    <row r="28" spans="1:4" x14ac:dyDescent="0.2">
      <c r="A28" s="612" t="s">
        <v>420</v>
      </c>
      <c r="B28" s="919">
        <v>8.0000000000000002E-3</v>
      </c>
      <c r="C28" s="918">
        <v>6.0000000000000001E-3</v>
      </c>
      <c r="D28" s="917"/>
    </row>
    <row r="29" spans="1:4" x14ac:dyDescent="0.2">
      <c r="A29" s="612" t="s">
        <v>421</v>
      </c>
      <c r="B29" s="919">
        <v>6.0000000000000001E-3</v>
      </c>
      <c r="C29" s="918">
        <v>6.0000000000000001E-3</v>
      </c>
      <c r="D29" s="917">
        <v>0.02</v>
      </c>
    </row>
    <row r="30" spans="1:4" x14ac:dyDescent="0.2">
      <c r="A30" s="612" t="s">
        <v>422</v>
      </c>
      <c r="B30" s="919">
        <v>7.0000000000000001E-3</v>
      </c>
      <c r="C30" s="918">
        <v>5.0000000000000001E-3</v>
      </c>
      <c r="D30" s="917">
        <v>0.02</v>
      </c>
    </row>
    <row r="31" spans="1:4" x14ac:dyDescent="0.2">
      <c r="A31" s="612" t="s">
        <v>423</v>
      </c>
      <c r="B31" s="919">
        <v>0.01</v>
      </c>
      <c r="C31" s="918">
        <v>5.0000000000000001E-3</v>
      </c>
      <c r="D31" s="917">
        <v>0.03</v>
      </c>
    </row>
    <row r="32" spans="1:4" x14ac:dyDescent="0.2">
      <c r="A32" s="612" t="s">
        <v>424</v>
      </c>
      <c r="B32" s="919">
        <v>6.0000000000000001E-3</v>
      </c>
      <c r="C32" s="918">
        <v>0</v>
      </c>
      <c r="D32" s="917">
        <v>5.0000000000000001E-3</v>
      </c>
    </row>
    <row r="33" spans="1:4" x14ac:dyDescent="0.2">
      <c r="A33" s="612" t="s">
        <v>425</v>
      </c>
      <c r="B33" s="919">
        <v>6.0000000000000001E-3</v>
      </c>
      <c r="C33" s="918">
        <v>0</v>
      </c>
      <c r="D33" s="917">
        <v>5.0000000000000001E-3</v>
      </c>
    </row>
    <row r="34" spans="1:4" x14ac:dyDescent="0.2">
      <c r="A34" s="612" t="s">
        <v>426</v>
      </c>
      <c r="B34" s="919">
        <v>3.0000000000000001E-3</v>
      </c>
      <c r="C34" s="918">
        <v>1.9E-2</v>
      </c>
      <c r="D34" s="917">
        <v>5.0000000000000001E-3</v>
      </c>
    </row>
    <row r="35" spans="1:4" ht="27.6" customHeight="1" x14ac:dyDescent="0.2">
      <c r="A35" s="612" t="s">
        <v>427</v>
      </c>
      <c r="B35" s="919">
        <v>4.2999999999999997E-2</v>
      </c>
      <c r="C35" s="918">
        <v>1.9E-2</v>
      </c>
      <c r="D35" s="917">
        <v>0</v>
      </c>
    </row>
    <row r="36" spans="1:4" x14ac:dyDescent="0.2">
      <c r="A36" s="612" t="s">
        <v>428</v>
      </c>
      <c r="B36" s="919">
        <v>0.114</v>
      </c>
      <c r="C36" s="918">
        <v>1.4E-2</v>
      </c>
      <c r="D36" s="917">
        <v>0.01</v>
      </c>
    </row>
    <row r="37" spans="1:4" x14ac:dyDescent="0.2">
      <c r="A37" s="612" t="s">
        <v>429</v>
      </c>
      <c r="B37" s="919">
        <v>2.4E-2</v>
      </c>
      <c r="C37" s="918">
        <v>5.0000000000000001E-3</v>
      </c>
      <c r="D37" s="917"/>
    </row>
    <row r="38" spans="1:4" x14ac:dyDescent="0.2">
      <c r="A38" s="612" t="s">
        <v>430</v>
      </c>
      <c r="B38" s="919">
        <v>5.2999999999999999E-2</v>
      </c>
      <c r="C38" s="918">
        <v>1.4E-2</v>
      </c>
      <c r="D38" s="917">
        <v>5.0000000000000001E-3</v>
      </c>
    </row>
    <row r="39" spans="1:4" x14ac:dyDescent="0.2">
      <c r="A39" s="612" t="s">
        <v>431</v>
      </c>
      <c r="B39" s="919">
        <v>0.02</v>
      </c>
      <c r="C39" s="918">
        <v>5.0000000000000001E-3</v>
      </c>
      <c r="D39" s="917"/>
    </row>
    <row r="40" spans="1:4" x14ac:dyDescent="0.2">
      <c r="A40" s="612"/>
      <c r="B40" s="919"/>
      <c r="C40" s="918"/>
      <c r="D40" s="917"/>
    </row>
    <row r="41" spans="1:4" x14ac:dyDescent="0.2">
      <c r="A41" s="612" t="s">
        <v>432</v>
      </c>
      <c r="B41" s="919">
        <v>7.0000000000000001E-3</v>
      </c>
      <c r="C41" s="918">
        <v>0</v>
      </c>
      <c r="D41" s="917"/>
    </row>
    <row r="42" spans="1:4" x14ac:dyDescent="0.2">
      <c r="A42" s="612" t="s">
        <v>433</v>
      </c>
      <c r="B42" s="919">
        <v>5.0000000000000001E-3</v>
      </c>
      <c r="C42" s="918">
        <v>0</v>
      </c>
      <c r="D42" s="917"/>
    </row>
    <row r="43" spans="1:4" x14ac:dyDescent="0.2">
      <c r="A43" s="612" t="s">
        <v>434</v>
      </c>
      <c r="B43" s="919">
        <v>2.5000000000000001E-2</v>
      </c>
      <c r="C43" s="918">
        <v>0</v>
      </c>
      <c r="D43" s="917"/>
    </row>
    <row r="44" spans="1:4" x14ac:dyDescent="0.2">
      <c r="A44" s="612" t="s">
        <v>435</v>
      </c>
      <c r="B44" s="919">
        <v>8.0000000000000002E-3</v>
      </c>
      <c r="C44" s="918">
        <v>0</v>
      </c>
      <c r="D44" s="917"/>
    </row>
    <row r="45" spans="1:4" x14ac:dyDescent="0.2">
      <c r="A45" s="612" t="s">
        <v>436</v>
      </c>
      <c r="B45" s="919">
        <v>3.5999999999999997E-2</v>
      </c>
      <c r="C45" s="918">
        <v>0</v>
      </c>
      <c r="D45" s="917"/>
    </row>
    <row r="46" spans="1:4" ht="27.6" customHeight="1" x14ac:dyDescent="0.2">
      <c r="A46" s="612" t="s">
        <v>437</v>
      </c>
      <c r="B46" s="919">
        <v>4.2999999999999997E-2</v>
      </c>
      <c r="C46" s="918">
        <v>0.192</v>
      </c>
      <c r="D46" s="917"/>
    </row>
    <row r="47" spans="1:4" ht="26.45" customHeight="1" x14ac:dyDescent="0.2">
      <c r="A47" s="612" t="s">
        <v>438</v>
      </c>
      <c r="B47" s="919">
        <v>1.6E-2</v>
      </c>
      <c r="C47" s="918">
        <v>5.8000000000000003E-2</v>
      </c>
      <c r="D47" s="917"/>
    </row>
    <row r="48" spans="1:4" x14ac:dyDescent="0.2">
      <c r="A48" s="612" t="s">
        <v>439</v>
      </c>
      <c r="B48" s="919">
        <v>3.0000000000000001E-3</v>
      </c>
      <c r="C48" s="918">
        <v>1.9E-2</v>
      </c>
      <c r="D48" s="917"/>
    </row>
    <row r="49" spans="1:6" x14ac:dyDescent="0.2">
      <c r="A49" s="612" t="s">
        <v>440</v>
      </c>
      <c r="B49" s="919">
        <v>3.0000000000000001E-3</v>
      </c>
      <c r="C49" s="918">
        <v>1.4E-2</v>
      </c>
      <c r="D49" s="917"/>
    </row>
    <row r="50" spans="1:6" x14ac:dyDescent="0.2">
      <c r="A50" s="612" t="s">
        <v>441</v>
      </c>
      <c r="B50" s="919">
        <v>2E-3</v>
      </c>
      <c r="C50" s="918">
        <v>1.4E-2</v>
      </c>
      <c r="D50" s="917"/>
    </row>
    <row r="51" spans="1:6" x14ac:dyDescent="0.2">
      <c r="A51" s="612"/>
      <c r="B51" s="919"/>
      <c r="C51" s="918"/>
      <c r="D51" s="917"/>
    </row>
    <row r="52" spans="1:6" x14ac:dyDescent="0.2">
      <c r="A52" s="612" t="s">
        <v>442</v>
      </c>
      <c r="B52" s="919">
        <v>0</v>
      </c>
      <c r="C52" s="918">
        <v>0.01</v>
      </c>
      <c r="D52" s="917"/>
    </row>
    <row r="53" spans="1:6" x14ac:dyDescent="0.2">
      <c r="A53" s="612" t="s">
        <v>443</v>
      </c>
      <c r="B53" s="919">
        <v>3.0000000000000001E-3</v>
      </c>
      <c r="C53" s="918">
        <v>5.0000000000000001E-3</v>
      </c>
      <c r="D53" s="917"/>
    </row>
    <row r="54" spans="1:6" x14ac:dyDescent="0.2">
      <c r="A54" s="611" t="s">
        <v>444</v>
      </c>
      <c r="B54" s="916">
        <v>1E-3</v>
      </c>
      <c r="C54" s="915">
        <v>1.4E-2</v>
      </c>
      <c r="D54" s="914"/>
    </row>
    <row r="55" spans="1:6" x14ac:dyDescent="0.2">
      <c r="A55" s="92" t="s">
        <v>1040</v>
      </c>
    </row>
    <row r="56" spans="1:6" x14ac:dyDescent="0.2">
      <c r="A56" s="92" t="s">
        <v>1041</v>
      </c>
    </row>
    <row r="58" spans="1:6" ht="20.25" x14ac:dyDescent="0.3">
      <c r="A58" s="610" t="s">
        <v>1042</v>
      </c>
    </row>
    <row r="59" spans="1:6" x14ac:dyDescent="0.2">
      <c r="A59" s="913"/>
      <c r="B59" s="609" t="s">
        <v>1043</v>
      </c>
    </row>
    <row r="60" spans="1:6" x14ac:dyDescent="0.2">
      <c r="A60" s="912" t="s">
        <v>200</v>
      </c>
      <c r="B60" s="911">
        <v>2E-8</v>
      </c>
    </row>
    <row r="61" spans="1:6" x14ac:dyDescent="0.2">
      <c r="A61" s="912" t="s">
        <v>548</v>
      </c>
      <c r="B61" s="911">
        <v>2.4999999999999999E-8</v>
      </c>
    </row>
    <row r="62" spans="1:6" x14ac:dyDescent="0.2">
      <c r="A62" s="910" t="s">
        <v>36</v>
      </c>
      <c r="B62" s="909">
        <v>2.4999999999999999E-8</v>
      </c>
    </row>
    <row r="63" spans="1:6" ht="15" x14ac:dyDescent="0.25">
      <c r="A63" s="92" t="s">
        <v>1041</v>
      </c>
      <c r="F63" s="20"/>
    </row>
    <row r="65" spans="1:4" x14ac:dyDescent="0.2">
      <c r="A65" s="2"/>
    </row>
    <row r="66" spans="1:4" ht="20.25" x14ac:dyDescent="0.3">
      <c r="A66" s="792" t="s">
        <v>1044</v>
      </c>
      <c r="B66" s="893"/>
      <c r="C66" s="767"/>
      <c r="D66" s="767"/>
    </row>
    <row r="67" spans="1:4" x14ac:dyDescent="0.2">
      <c r="A67" s="770"/>
      <c r="B67" s="1821" t="s">
        <v>8</v>
      </c>
      <c r="C67" s="1822"/>
      <c r="D67" s="908" t="s">
        <v>36</v>
      </c>
    </row>
    <row r="68" spans="1:4" x14ac:dyDescent="0.2">
      <c r="A68" s="771"/>
      <c r="B68" s="907" t="s">
        <v>397</v>
      </c>
      <c r="C68" s="768" t="s">
        <v>1045</v>
      </c>
      <c r="D68" s="817"/>
    </row>
    <row r="69" spans="1:4" x14ac:dyDescent="0.2">
      <c r="A69" s="771"/>
      <c r="B69" s="906" t="s">
        <v>400</v>
      </c>
      <c r="C69" s="905"/>
      <c r="D69" s="817"/>
    </row>
    <row r="70" spans="1:4" x14ac:dyDescent="0.2">
      <c r="A70" s="771"/>
      <c r="B70" s="904"/>
      <c r="C70" s="877"/>
      <c r="D70" s="879"/>
    </row>
    <row r="71" spans="1:4" x14ac:dyDescent="0.2">
      <c r="A71" s="770"/>
      <c r="B71" s="903" t="s">
        <v>1046</v>
      </c>
      <c r="C71" s="874"/>
      <c r="D71" s="784"/>
    </row>
    <row r="72" spans="1:4" x14ac:dyDescent="0.2">
      <c r="A72" s="771"/>
      <c r="B72" s="902"/>
      <c r="C72" s="874"/>
      <c r="D72" s="784"/>
    </row>
    <row r="73" spans="1:4" x14ac:dyDescent="0.2">
      <c r="A73" s="901" t="s">
        <v>393</v>
      </c>
      <c r="B73" s="899">
        <v>0.96699999999999997</v>
      </c>
      <c r="C73" s="887">
        <v>0.17499999999999999</v>
      </c>
      <c r="D73" s="898">
        <v>6.77</v>
      </c>
    </row>
    <row r="74" spans="1:4" x14ac:dyDescent="0.2">
      <c r="A74" s="901" t="s">
        <v>384</v>
      </c>
      <c r="B74" s="899">
        <v>8.1799999999999998E-3</v>
      </c>
      <c r="C74" s="887">
        <v>2.81E-2</v>
      </c>
      <c r="D74" s="898">
        <v>0.121</v>
      </c>
    </row>
    <row r="75" spans="1:4" x14ac:dyDescent="0.2">
      <c r="A75" s="901" t="s">
        <v>383</v>
      </c>
      <c r="B75" s="899">
        <v>5.5899999999999998E-2</v>
      </c>
      <c r="C75" s="887">
        <v>0.10900000000000001</v>
      </c>
      <c r="D75" s="898">
        <v>0.47499999999999998</v>
      </c>
    </row>
    <row r="76" spans="1:4" x14ac:dyDescent="0.2">
      <c r="A76" s="900" t="s">
        <v>484</v>
      </c>
      <c r="B76" s="899">
        <v>8.9800000000000001E-3</v>
      </c>
      <c r="C76" s="887">
        <v>1.4E-2</v>
      </c>
      <c r="D76" s="898">
        <v>0.13100000000000001</v>
      </c>
    </row>
    <row r="77" spans="1:4" x14ac:dyDescent="0.2">
      <c r="A77" s="900" t="s">
        <v>485</v>
      </c>
      <c r="B77" s="899">
        <v>5.2900000000000004E-3</v>
      </c>
      <c r="C77" s="887">
        <v>7.0000000000000001E-3</v>
      </c>
      <c r="D77" s="898">
        <v>0.104</v>
      </c>
    </row>
    <row r="78" spans="1:4" x14ac:dyDescent="0.2">
      <c r="A78" s="900" t="s">
        <v>486</v>
      </c>
      <c r="B78" s="899">
        <v>5.2900000000000004E-3</v>
      </c>
      <c r="C78" s="887">
        <v>7.0000000000000001E-3</v>
      </c>
      <c r="D78" s="898">
        <v>1.7100000000000001E-2</v>
      </c>
    </row>
    <row r="79" spans="1:4" x14ac:dyDescent="0.2">
      <c r="A79" s="901" t="s">
        <v>385</v>
      </c>
      <c r="B79" s="899">
        <v>2.06E-2</v>
      </c>
      <c r="C79" s="887">
        <v>1.7500000000000002E-2</v>
      </c>
      <c r="D79" s="898">
        <v>0.126</v>
      </c>
    </row>
    <row r="80" spans="1:4" x14ac:dyDescent="0.2">
      <c r="A80" s="900" t="s">
        <v>487</v>
      </c>
      <c r="B80" s="899">
        <v>2.5100000000000001E-2</v>
      </c>
      <c r="C80" s="887">
        <v>2.63E-2</v>
      </c>
      <c r="D80" s="898">
        <v>0.155</v>
      </c>
    </row>
    <row r="81" spans="1:4" x14ac:dyDescent="0.2">
      <c r="A81" s="900" t="s">
        <v>488</v>
      </c>
      <c r="B81" s="899">
        <v>3.6899999999999997E-3</v>
      </c>
      <c r="C81" s="887">
        <v>1.75E-3</v>
      </c>
      <c r="D81" s="898">
        <v>4.1999999999999996E-2</v>
      </c>
    </row>
    <row r="82" spans="1:4" x14ac:dyDescent="0.2">
      <c r="A82" s="900" t="s">
        <v>388</v>
      </c>
      <c r="B82" s="899">
        <v>2.8899999999999998E-3</v>
      </c>
      <c r="C82" s="887">
        <v>2.63E-2</v>
      </c>
      <c r="D82" s="898">
        <v>2.0999999999999998E-2</v>
      </c>
    </row>
    <row r="83" spans="1:4" x14ac:dyDescent="0.2">
      <c r="A83" s="901" t="s">
        <v>386</v>
      </c>
      <c r="B83" s="899">
        <v>8.1799999999999998E-3</v>
      </c>
      <c r="C83" s="887">
        <v>1.75E-3</v>
      </c>
      <c r="D83" s="898">
        <v>6.770000000000001E-2</v>
      </c>
    </row>
    <row r="84" spans="1:4" x14ac:dyDescent="0.2">
      <c r="A84" s="900" t="s">
        <v>489</v>
      </c>
      <c r="B84" s="899">
        <v>5.2900000000000004E-3</v>
      </c>
      <c r="C84" s="887">
        <v>1.4E-2</v>
      </c>
      <c r="D84" s="898">
        <v>7.0000000000000007E-2</v>
      </c>
    </row>
    <row r="85" spans="1:4" x14ac:dyDescent="0.2">
      <c r="A85" s="900" t="s">
        <v>490</v>
      </c>
      <c r="B85" s="899">
        <v>2.5900000000000003E-3</v>
      </c>
      <c r="C85" s="887">
        <v>8.8000000000000003E-4</v>
      </c>
      <c r="D85" s="898">
        <v>1.7100000000000001E-2</v>
      </c>
    </row>
    <row r="86" spans="1:4" x14ac:dyDescent="0.2">
      <c r="A86" s="900" t="s">
        <v>491</v>
      </c>
      <c r="B86" s="899">
        <v>3.2000000000000003E-4</v>
      </c>
      <c r="C86" s="887">
        <v>3.5E-4</v>
      </c>
      <c r="D86" s="898">
        <v>3.3799999999999998E-3</v>
      </c>
    </row>
    <row r="87" spans="1:4" x14ac:dyDescent="0.2">
      <c r="A87" s="900" t="s">
        <v>492</v>
      </c>
      <c r="B87" s="899">
        <v>1.8E-3</v>
      </c>
      <c r="C87" s="887">
        <v>1.75E-3</v>
      </c>
      <c r="D87" s="898">
        <v>1.6900000000000002E-2</v>
      </c>
    </row>
    <row r="88" spans="1:4" x14ac:dyDescent="0.2">
      <c r="A88" s="901" t="s">
        <v>389</v>
      </c>
      <c r="B88" s="899">
        <v>1.8E-3</v>
      </c>
      <c r="C88" s="887">
        <v>1.75E-3</v>
      </c>
      <c r="D88" s="898">
        <v>1.6900000000000002E-2</v>
      </c>
    </row>
    <row r="89" spans="1:4" x14ac:dyDescent="0.2">
      <c r="A89" s="900" t="s">
        <v>493</v>
      </c>
      <c r="B89" s="899">
        <v>1.8E-3</v>
      </c>
      <c r="C89" s="887">
        <v>1.75E-3</v>
      </c>
      <c r="D89" s="898">
        <v>1.6900000000000002E-2</v>
      </c>
    </row>
    <row r="90" spans="1:4" x14ac:dyDescent="0.2">
      <c r="A90" s="900" t="s">
        <v>390</v>
      </c>
      <c r="B90" s="899">
        <v>1.8E-3</v>
      </c>
      <c r="C90" s="887">
        <v>1.75E-3</v>
      </c>
      <c r="D90" s="898">
        <v>6.43E-3</v>
      </c>
    </row>
    <row r="91" spans="1:4" x14ac:dyDescent="0.2">
      <c r="A91" s="901" t="s">
        <v>387</v>
      </c>
      <c r="B91" s="899">
        <v>1.8E-3</v>
      </c>
      <c r="C91" s="887">
        <v>2.63E-3</v>
      </c>
      <c r="D91" s="898">
        <v>1.6900000000000002E-2</v>
      </c>
    </row>
    <row r="92" spans="1:4" x14ac:dyDescent="0.2">
      <c r="A92" s="900" t="s">
        <v>494</v>
      </c>
      <c r="B92" s="899">
        <v>3.6899999999999997E-3</v>
      </c>
      <c r="C92" s="887">
        <v>3.5099999999999997E-3</v>
      </c>
      <c r="D92" s="898">
        <v>3.3800000000000004E-2</v>
      </c>
    </row>
    <row r="93" spans="1:4" x14ac:dyDescent="0.2">
      <c r="A93" s="900" t="s">
        <v>495</v>
      </c>
      <c r="B93" s="899">
        <v>1.32E-3</v>
      </c>
      <c r="C93" s="887">
        <v>1.75E-3</v>
      </c>
      <c r="D93" s="898">
        <v>6.77E-3</v>
      </c>
    </row>
    <row r="94" spans="1:4" x14ac:dyDescent="0.2">
      <c r="A94" s="900" t="s">
        <v>496</v>
      </c>
      <c r="B94" s="899">
        <v>1.32E-2</v>
      </c>
      <c r="C94" s="887">
        <v>1.75E-3</v>
      </c>
      <c r="D94" s="898">
        <v>6.77E-3</v>
      </c>
    </row>
    <row r="95" spans="1:4" x14ac:dyDescent="0.2">
      <c r="A95" s="900" t="s">
        <v>497</v>
      </c>
      <c r="B95" s="899">
        <v>4.2000000000000002E-4</v>
      </c>
      <c r="C95" s="887">
        <v>8.8000000000000003E-4</v>
      </c>
      <c r="D95" s="898">
        <v>3.3799999999999998E-3</v>
      </c>
    </row>
    <row r="96" spans="1:4" x14ac:dyDescent="0.2">
      <c r="A96" s="900" t="s">
        <v>498</v>
      </c>
      <c r="B96" s="899">
        <v>4.2000000000000002E-4</v>
      </c>
      <c r="C96" s="887">
        <v>8.8000000000000003E-4</v>
      </c>
      <c r="D96" s="898">
        <v>3.3799999999999998E-3</v>
      </c>
    </row>
    <row r="97" spans="1:4" x14ac:dyDescent="0.2">
      <c r="A97" s="901" t="s">
        <v>392</v>
      </c>
      <c r="B97" s="899">
        <v>2.0999999999999999E-3</v>
      </c>
      <c r="C97" s="887">
        <v>1.75E-3</v>
      </c>
      <c r="D97" s="898">
        <v>0</v>
      </c>
    </row>
    <row r="98" spans="1:4" x14ac:dyDescent="0.2">
      <c r="A98" s="901" t="s">
        <v>391</v>
      </c>
      <c r="B98" s="899">
        <v>2.8899999999999998E-3</v>
      </c>
      <c r="C98" s="887">
        <v>1.0499999999999999E-2</v>
      </c>
      <c r="D98" s="898">
        <v>2.5699999999999998E-3</v>
      </c>
    </row>
    <row r="99" spans="1:4" x14ac:dyDescent="0.2">
      <c r="A99" s="900" t="s">
        <v>499</v>
      </c>
      <c r="B99" s="899">
        <v>4.2000000000000002E-4</v>
      </c>
      <c r="C99" s="887">
        <v>8.8000000000000003E-4</v>
      </c>
      <c r="D99" s="898">
        <v>3.3799999999999998E-3</v>
      </c>
    </row>
    <row r="100" spans="1:4" x14ac:dyDescent="0.2">
      <c r="A100" s="900" t="s">
        <v>500</v>
      </c>
      <c r="B100" s="899">
        <v>2.1199999999999999E-3</v>
      </c>
      <c r="C100" s="887">
        <v>1.75E-3</v>
      </c>
      <c r="D100" s="898">
        <v>4.1999999999999997E-3</v>
      </c>
    </row>
    <row r="101" spans="1:4" x14ac:dyDescent="0.2">
      <c r="A101" s="900" t="s">
        <v>501</v>
      </c>
      <c r="B101" s="899">
        <v>5.8E-4</v>
      </c>
      <c r="C101" s="887">
        <v>1.75E-3</v>
      </c>
      <c r="D101" s="898">
        <v>3.6199999999999996E-2</v>
      </c>
    </row>
    <row r="102" spans="1:4" x14ac:dyDescent="0.2">
      <c r="A102" s="900" t="s">
        <v>502</v>
      </c>
      <c r="B102" s="899">
        <v>1.4800000000000001E-2</v>
      </c>
      <c r="C102" s="887">
        <v>5.2599999999999999E-3</v>
      </c>
      <c r="D102" s="898">
        <v>5.0800000000000005E-2</v>
      </c>
    </row>
    <row r="103" spans="1:4" x14ac:dyDescent="0.2">
      <c r="A103" s="900" t="s">
        <v>503</v>
      </c>
      <c r="B103" s="899">
        <v>1.4800000000000001E-2</v>
      </c>
      <c r="C103" s="887">
        <v>1.7500000000000002E-2</v>
      </c>
      <c r="D103" s="898">
        <v>0.16899999999999998</v>
      </c>
    </row>
    <row r="104" spans="1:4" x14ac:dyDescent="0.2">
      <c r="A104" s="900" t="s">
        <v>504</v>
      </c>
      <c r="B104" s="899">
        <v>1.4800000000000001E-2</v>
      </c>
      <c r="C104" s="887">
        <v>1.7500000000000002E-2</v>
      </c>
      <c r="D104" s="898">
        <v>0.16899999999999998</v>
      </c>
    </row>
    <row r="105" spans="1:4" x14ac:dyDescent="0.2">
      <c r="A105" s="900" t="s">
        <v>505</v>
      </c>
      <c r="B105" s="899">
        <v>6.5899999999999995E-3</v>
      </c>
      <c r="C105" s="887">
        <v>1.75E-3</v>
      </c>
      <c r="D105" s="898">
        <v>5.0800000000000005E-2</v>
      </c>
    </row>
    <row r="106" spans="1:4" x14ac:dyDescent="0.2">
      <c r="A106" s="771"/>
      <c r="B106" s="899"/>
      <c r="C106" s="887"/>
      <c r="D106" s="898"/>
    </row>
    <row r="107" spans="1:4" x14ac:dyDescent="0.2">
      <c r="A107" s="900" t="s">
        <v>506</v>
      </c>
      <c r="B107" s="899">
        <v>3.099E-2</v>
      </c>
      <c r="C107" s="887">
        <v>3.5879999999999995E-2</v>
      </c>
      <c r="D107" s="898">
        <v>0.16880000000000001</v>
      </c>
    </row>
    <row r="108" spans="1:4" x14ac:dyDescent="0.2">
      <c r="A108" s="900" t="s">
        <v>507</v>
      </c>
      <c r="B108" s="899">
        <v>1.0713399999999997</v>
      </c>
      <c r="C108" s="887">
        <v>0.37428</v>
      </c>
      <c r="D108" s="898">
        <v>7.6066000000000003</v>
      </c>
    </row>
    <row r="109" spans="1:4" x14ac:dyDescent="0.2">
      <c r="A109" s="897" t="s">
        <v>508</v>
      </c>
      <c r="B109" s="896">
        <v>1.2064499999999998</v>
      </c>
      <c r="C109" s="895">
        <v>0.50597000000000014</v>
      </c>
      <c r="D109" s="894">
        <v>8.7343600000000077</v>
      </c>
    </row>
    <row r="110" spans="1:4" x14ac:dyDescent="0.2">
      <c r="A110" s="92" t="s">
        <v>1040</v>
      </c>
    </row>
    <row r="111" spans="1:4" x14ac:dyDescent="0.2">
      <c r="A111" s="309" t="s">
        <v>549</v>
      </c>
    </row>
    <row r="112" spans="1:4" x14ac:dyDescent="0.2">
      <c r="A112" s="893" t="s">
        <v>550</v>
      </c>
    </row>
  </sheetData>
  <mergeCells count="2">
    <mergeCell ref="B67:C67"/>
    <mergeCell ref="A1:B1"/>
  </mergeCells>
  <hyperlinks>
    <hyperlink ref="A1" location="Contents!A1" display="To table of contents" xr:uid="{22B05DE2-D019-4D92-96E8-09A1F721F0A4}"/>
  </hyperlinks>
  <pageMargins left="0.78740157480314965" right="0.38" top="0.78740157480314965" bottom="0.82677165354330717" header="0.51181102362204722" footer="0.51181102362204722"/>
  <pageSetup paperSize="9" scale="85" fitToHeight="2" orientation="portrait" r:id="rId1"/>
  <headerFooter alignWithMargins="0"/>
  <customProperties>
    <customPr name="EpmWorksheetKeyString_GU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C3EAC-5BBE-42D8-B765-7FEFDA6C087C}">
  <sheetPr>
    <tabColor theme="4" tint="0.79998168889431442"/>
    <pageSetUpPr fitToPage="1"/>
  </sheetPr>
  <dimension ref="A1:C11"/>
  <sheetViews>
    <sheetView zoomScale="75" workbookViewId="0">
      <selection activeCell="H22" sqref="H22"/>
    </sheetView>
  </sheetViews>
  <sheetFormatPr defaultColWidth="10.6640625" defaultRowHeight="12.75" x14ac:dyDescent="0.2"/>
  <cols>
    <col min="1" max="1" width="54.5" style="767" customWidth="1"/>
    <col min="2" max="2" width="31.83203125" style="767" customWidth="1"/>
    <col min="3" max="3" width="97.1640625" style="767" customWidth="1"/>
    <col min="4" max="16384" width="10.6640625" style="767"/>
  </cols>
  <sheetData>
    <row r="1" spans="1:3" ht="31.5" customHeight="1" x14ac:dyDescent="0.2">
      <c r="A1" s="1744" t="s">
        <v>2</v>
      </c>
      <c r="B1" s="1744"/>
    </row>
    <row r="2" spans="1:3" ht="20.25" x14ac:dyDescent="0.3">
      <c r="A2" s="791" t="s">
        <v>1047</v>
      </c>
    </row>
    <row r="3" spans="1:3" x14ac:dyDescent="0.2">
      <c r="A3" s="767" t="s">
        <v>898</v>
      </c>
      <c r="B3" s="940" t="s">
        <v>897</v>
      </c>
    </row>
    <row r="4" spans="1:3" x14ac:dyDescent="0.2">
      <c r="A4" s="767" t="s">
        <v>1048</v>
      </c>
      <c r="B4" s="939">
        <v>95</v>
      </c>
    </row>
    <row r="5" spans="1:3" x14ac:dyDescent="0.2">
      <c r="A5" s="767" t="s">
        <v>1049</v>
      </c>
      <c r="B5" s="864">
        <v>100</v>
      </c>
    </row>
    <row r="6" spans="1:3" x14ac:dyDescent="0.2">
      <c r="A6" s="767" t="s">
        <v>1050</v>
      </c>
      <c r="B6" s="939">
        <v>95</v>
      </c>
    </row>
    <row r="7" spans="1:3" x14ac:dyDescent="0.2">
      <c r="C7" s="938"/>
    </row>
    <row r="8" spans="1:3" x14ac:dyDescent="0.2">
      <c r="A8" s="767" t="s">
        <v>905</v>
      </c>
    </row>
    <row r="9" spans="1:3" x14ac:dyDescent="0.2">
      <c r="A9" s="771" t="s">
        <v>1051</v>
      </c>
    </row>
    <row r="10" spans="1:3" x14ac:dyDescent="0.2">
      <c r="A10" s="767" t="s">
        <v>1052</v>
      </c>
    </row>
    <row r="11" spans="1:3" x14ac:dyDescent="0.2">
      <c r="A11" s="376" t="s">
        <v>263</v>
      </c>
    </row>
  </sheetData>
  <mergeCells count="1">
    <mergeCell ref="A1:B1"/>
  </mergeCells>
  <hyperlinks>
    <hyperlink ref="A1" location="Contents!A1" display="To table of contents" xr:uid="{1C42AEB6-4856-4AB7-B7C2-21E874C949A0}"/>
    <hyperlink ref="A11" r:id="rId1" display="'Documentation' on the website of the Dutch Emission Registration." xr:uid="{1733CA99-7435-4322-8A97-8762DE3E8FC5}"/>
  </hyperlinks>
  <pageMargins left="0.75" right="0.75" top="1" bottom="1" header="0.5" footer="0.5"/>
  <pageSetup paperSize="9" scale="82" orientation="landscape" r:id="rId2"/>
  <headerFooter alignWithMargins="0"/>
  <customProperties>
    <customPr name="EpmWorksheetKeyString_GUID" r:id="rId3"/>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AA2A-349E-4129-9FE6-E21D7D5497EE}">
  <sheetPr>
    <tabColor theme="4" tint="0.79998168889431442"/>
    <pageSetUpPr fitToPage="1"/>
  </sheetPr>
  <dimension ref="A1:E49"/>
  <sheetViews>
    <sheetView zoomScale="75" workbookViewId="0">
      <selection activeCell="A2" sqref="A2:F53"/>
    </sheetView>
  </sheetViews>
  <sheetFormatPr defaultColWidth="10.6640625" defaultRowHeight="12.75" x14ac:dyDescent="0.2"/>
  <cols>
    <col min="1" max="1" width="24.33203125" style="767" customWidth="1"/>
    <col min="2" max="5" width="17.1640625" style="767" customWidth="1"/>
    <col min="6" max="7" width="12" style="767" customWidth="1"/>
    <col min="8" max="16384" width="10.6640625" style="767"/>
  </cols>
  <sheetData>
    <row r="1" spans="1:5" ht="28.5" customHeight="1" x14ac:dyDescent="0.2">
      <c r="A1" s="1744" t="s">
        <v>2</v>
      </c>
      <c r="B1" s="1744"/>
    </row>
    <row r="2" spans="1:5" ht="23.25" x14ac:dyDescent="0.3">
      <c r="A2" s="791" t="s">
        <v>1080</v>
      </c>
    </row>
    <row r="3" spans="1:5" x14ac:dyDescent="0.2">
      <c r="A3" s="483"/>
      <c r="B3" s="1823" t="s">
        <v>11</v>
      </c>
      <c r="C3" s="1824"/>
      <c r="D3" s="1825"/>
      <c r="E3" s="1123" t="s">
        <v>54</v>
      </c>
    </row>
    <row r="4" spans="1:5" x14ac:dyDescent="0.2">
      <c r="A4" s="484"/>
      <c r="B4" s="485" t="s">
        <v>1053</v>
      </c>
      <c r="C4" s="489" t="s">
        <v>1054</v>
      </c>
      <c r="D4" s="486" t="s">
        <v>1055</v>
      </c>
      <c r="E4" s="486" t="s">
        <v>1054</v>
      </c>
    </row>
    <row r="5" spans="1:5" x14ac:dyDescent="0.2">
      <c r="A5" s="484"/>
      <c r="B5" s="485" t="s">
        <v>1056</v>
      </c>
      <c r="C5" s="489" t="s">
        <v>1057</v>
      </c>
      <c r="D5" s="486" t="s">
        <v>1056</v>
      </c>
      <c r="E5" s="486" t="s">
        <v>1057</v>
      </c>
    </row>
    <row r="6" spans="1:5" ht="14.25" x14ac:dyDescent="0.2">
      <c r="A6" s="484"/>
      <c r="B6" s="947" t="s">
        <v>1058</v>
      </c>
      <c r="C6" s="946"/>
      <c r="D6" s="945" t="s">
        <v>1059</v>
      </c>
      <c r="E6" s="486"/>
    </row>
    <row r="7" spans="1:5" x14ac:dyDescent="0.2">
      <c r="A7" s="1363"/>
      <c r="B7" s="1364" t="s">
        <v>1005</v>
      </c>
      <c r="C7" s="487"/>
      <c r="D7" s="487"/>
      <c r="E7" s="1365"/>
    </row>
    <row r="8" spans="1:5" x14ac:dyDescent="0.2">
      <c r="A8" s="488"/>
      <c r="B8" s="485"/>
      <c r="C8" s="489"/>
      <c r="D8" s="489"/>
      <c r="E8" s="486"/>
    </row>
    <row r="9" spans="1:5" x14ac:dyDescent="0.2">
      <c r="A9" s="490">
        <v>1990</v>
      </c>
      <c r="B9" s="944">
        <v>69.23</v>
      </c>
      <c r="C9" s="943">
        <v>8.39</v>
      </c>
      <c r="D9" s="943">
        <v>16.73</v>
      </c>
      <c r="E9" s="942">
        <v>19.739999999999998</v>
      </c>
    </row>
    <row r="10" spans="1:5" x14ac:dyDescent="0.2">
      <c r="A10" s="490">
        <v>1995</v>
      </c>
      <c r="B10" s="944">
        <v>74.88</v>
      </c>
      <c r="C10" s="943">
        <v>9.07</v>
      </c>
      <c r="D10" s="943">
        <v>18.100000000000001</v>
      </c>
      <c r="E10" s="942">
        <v>24.25</v>
      </c>
    </row>
    <row r="11" spans="1:5" x14ac:dyDescent="0.2">
      <c r="A11" s="490">
        <v>2000</v>
      </c>
      <c r="B11" s="944">
        <v>77.69</v>
      </c>
      <c r="C11" s="943">
        <v>9.42</v>
      </c>
      <c r="D11" s="943">
        <v>18.78</v>
      </c>
      <c r="E11" s="942">
        <v>20.27</v>
      </c>
    </row>
    <row r="12" spans="1:5" x14ac:dyDescent="0.2">
      <c r="A12" s="490">
        <v>2005</v>
      </c>
      <c r="B12" s="944">
        <v>54.86</v>
      </c>
      <c r="C12" s="943">
        <v>6.65</v>
      </c>
      <c r="D12" s="943">
        <v>13.26</v>
      </c>
      <c r="E12" s="942">
        <v>12.95</v>
      </c>
    </row>
    <row r="13" spans="1:5" x14ac:dyDescent="0.2">
      <c r="A13" s="491"/>
      <c r="B13" s="492"/>
      <c r="C13" s="492"/>
      <c r="D13" s="492"/>
      <c r="E13" s="492"/>
    </row>
    <row r="14" spans="1:5" x14ac:dyDescent="0.2">
      <c r="A14" s="490">
        <v>2010</v>
      </c>
      <c r="B14" s="944">
        <v>37.869999999999997</v>
      </c>
      <c r="C14" s="943">
        <v>4.5599999999999996</v>
      </c>
      <c r="D14" s="943">
        <v>9.15</v>
      </c>
      <c r="E14" s="942">
        <v>11.37</v>
      </c>
    </row>
    <row r="15" spans="1:5" x14ac:dyDescent="0.2">
      <c r="A15" s="490">
        <v>2011</v>
      </c>
      <c r="B15" s="944">
        <v>35.19</v>
      </c>
      <c r="C15" s="943">
        <v>4.2300000000000004</v>
      </c>
      <c r="D15" s="943">
        <v>8.51</v>
      </c>
      <c r="E15" s="942">
        <v>5.64</v>
      </c>
    </row>
    <row r="16" spans="1:5" x14ac:dyDescent="0.2">
      <c r="A16" s="490">
        <v>2012</v>
      </c>
      <c r="B16" s="944">
        <v>28.67</v>
      </c>
      <c r="C16" s="943">
        <v>3.45</v>
      </c>
      <c r="D16" s="943">
        <v>6.93</v>
      </c>
      <c r="E16" s="942">
        <v>3.8</v>
      </c>
    </row>
    <row r="17" spans="1:5" x14ac:dyDescent="0.2">
      <c r="A17" s="490">
        <v>2013</v>
      </c>
      <c r="B17" s="944">
        <v>32.18</v>
      </c>
      <c r="C17" s="943">
        <v>3.87</v>
      </c>
      <c r="D17" s="943">
        <v>7.78</v>
      </c>
      <c r="E17" s="942">
        <v>5.86</v>
      </c>
    </row>
    <row r="18" spans="1:5" x14ac:dyDescent="0.2">
      <c r="A18" s="490">
        <v>2014</v>
      </c>
      <c r="B18" s="944">
        <v>29.59</v>
      </c>
      <c r="C18" s="943">
        <v>3.55</v>
      </c>
      <c r="D18" s="943">
        <v>7.15</v>
      </c>
      <c r="E18" s="942">
        <v>9.2200000000000006</v>
      </c>
    </row>
    <row r="19" spans="1:5" x14ac:dyDescent="0.2">
      <c r="A19" s="490">
        <v>2015</v>
      </c>
      <c r="B19" s="944">
        <v>35.78</v>
      </c>
      <c r="C19" s="943">
        <v>7.16</v>
      </c>
      <c r="D19" s="943">
        <v>3.86</v>
      </c>
      <c r="E19" s="942">
        <v>4.7300000000000004</v>
      </c>
    </row>
    <row r="20" spans="1:5" x14ac:dyDescent="0.2">
      <c r="A20" s="490">
        <v>2016</v>
      </c>
      <c r="B20" s="944">
        <v>36.119999999999997</v>
      </c>
      <c r="C20" s="943">
        <v>4.3499999999999996</v>
      </c>
      <c r="D20" s="943">
        <v>8.73</v>
      </c>
      <c r="E20" s="942">
        <v>6.56</v>
      </c>
    </row>
    <row r="21" spans="1:5" x14ac:dyDescent="0.2">
      <c r="A21" s="490">
        <v>2017</v>
      </c>
      <c r="B21" s="944">
        <v>36.78</v>
      </c>
      <c r="C21" s="943">
        <v>3.11</v>
      </c>
      <c r="D21" s="943">
        <v>3.89</v>
      </c>
      <c r="E21" s="942">
        <v>2.98</v>
      </c>
    </row>
    <row r="22" spans="1:5" x14ac:dyDescent="0.2">
      <c r="A22" s="490">
        <v>2018</v>
      </c>
      <c r="B22" s="944">
        <v>41.48</v>
      </c>
      <c r="C22" s="943">
        <v>4.1900000000000004</v>
      </c>
      <c r="D22" s="943">
        <v>4.99</v>
      </c>
      <c r="E22" s="942">
        <v>3.89</v>
      </c>
    </row>
    <row r="23" spans="1:5" x14ac:dyDescent="0.2">
      <c r="A23" s="490">
        <v>2019</v>
      </c>
      <c r="B23" s="944">
        <v>38.270000000000003</v>
      </c>
      <c r="C23" s="1366">
        <v>26.28</v>
      </c>
      <c r="D23" s="943">
        <v>5.0599999999999996</v>
      </c>
      <c r="E23" s="942">
        <v>5.76</v>
      </c>
    </row>
    <row r="24" spans="1:5" x14ac:dyDescent="0.2">
      <c r="A24" s="490">
        <v>2020</v>
      </c>
      <c r="B24" s="944">
        <v>47.56</v>
      </c>
      <c r="C24" s="943">
        <v>5.47</v>
      </c>
      <c r="D24" s="943">
        <v>6.42</v>
      </c>
      <c r="E24" s="942">
        <v>5.51</v>
      </c>
    </row>
    <row r="25" spans="1:5" x14ac:dyDescent="0.2">
      <c r="A25" s="1367">
        <v>2021</v>
      </c>
      <c r="B25" s="1368">
        <v>55.24</v>
      </c>
      <c r="C25" s="1369">
        <v>5.42</v>
      </c>
      <c r="D25" s="1369">
        <v>6.94</v>
      </c>
      <c r="E25" s="1370">
        <v>5.24</v>
      </c>
    </row>
    <row r="26" spans="1:5" x14ac:dyDescent="0.2">
      <c r="A26" s="490"/>
      <c r="B26" s="944"/>
      <c r="C26" s="943"/>
      <c r="D26" s="943"/>
      <c r="E26" s="942"/>
    </row>
    <row r="27" spans="1:5" x14ac:dyDescent="0.2">
      <c r="A27" s="488"/>
      <c r="B27" s="494" t="s">
        <v>6</v>
      </c>
      <c r="C27" s="495"/>
      <c r="D27" s="495"/>
      <c r="E27" s="493"/>
    </row>
    <row r="28" spans="1:5" x14ac:dyDescent="0.2">
      <c r="A28" s="490">
        <v>1990</v>
      </c>
      <c r="B28" s="496">
        <v>2.9</v>
      </c>
      <c r="C28" s="497">
        <v>0.35</v>
      </c>
      <c r="D28" s="497">
        <v>0.7</v>
      </c>
      <c r="E28" s="498">
        <v>0.77</v>
      </c>
    </row>
    <row r="29" spans="1:5" x14ac:dyDescent="0.2">
      <c r="A29" s="490">
        <v>1995</v>
      </c>
      <c r="B29" s="496">
        <v>3.14</v>
      </c>
      <c r="C29" s="497">
        <v>0.37</v>
      </c>
      <c r="D29" s="497">
        <v>0.76</v>
      </c>
      <c r="E29" s="498">
        <v>0.95</v>
      </c>
    </row>
    <row r="30" spans="1:5" x14ac:dyDescent="0.2">
      <c r="A30" s="490">
        <v>2000</v>
      </c>
      <c r="B30" s="496">
        <v>3.25</v>
      </c>
      <c r="C30" s="497">
        <v>0.39</v>
      </c>
      <c r="D30" s="497">
        <v>0.79</v>
      </c>
      <c r="E30" s="498">
        <v>0.79</v>
      </c>
    </row>
    <row r="31" spans="1:5" x14ac:dyDescent="0.2">
      <c r="A31" s="490">
        <v>2005</v>
      </c>
      <c r="B31" s="496">
        <v>2.2999999999999998</v>
      </c>
      <c r="C31" s="497">
        <v>0.27</v>
      </c>
      <c r="D31" s="497">
        <v>0.56000000000000005</v>
      </c>
      <c r="E31" s="498">
        <v>0.51</v>
      </c>
    </row>
    <row r="32" spans="1:5" x14ac:dyDescent="0.2">
      <c r="A32" s="491"/>
      <c r="B32" s="492"/>
      <c r="C32" s="492"/>
      <c r="D32" s="492"/>
      <c r="E32" s="498"/>
    </row>
    <row r="33" spans="1:5" x14ac:dyDescent="0.2">
      <c r="A33" s="490">
        <v>2010</v>
      </c>
      <c r="B33" s="496">
        <v>1.59</v>
      </c>
      <c r="C33" s="497">
        <v>0.19</v>
      </c>
      <c r="D33" s="497">
        <v>0.38</v>
      </c>
      <c r="E33" s="498">
        <v>0.45</v>
      </c>
    </row>
    <row r="34" spans="1:5" x14ac:dyDescent="0.2">
      <c r="A34" s="490">
        <v>2011</v>
      </c>
      <c r="B34" s="496">
        <v>1.48</v>
      </c>
      <c r="C34" s="497">
        <v>0.18</v>
      </c>
      <c r="D34" s="497">
        <v>0.36</v>
      </c>
      <c r="E34" s="498">
        <v>0.22</v>
      </c>
    </row>
    <row r="35" spans="1:5" x14ac:dyDescent="0.2">
      <c r="A35" s="490">
        <v>2012</v>
      </c>
      <c r="B35" s="496">
        <v>1.2</v>
      </c>
      <c r="C35" s="497">
        <v>0.14000000000000001</v>
      </c>
      <c r="D35" s="497">
        <v>0.28999999999999998</v>
      </c>
      <c r="E35" s="498">
        <v>0.15</v>
      </c>
    </row>
    <row r="36" spans="1:5" x14ac:dyDescent="0.2">
      <c r="A36" s="490">
        <v>2013</v>
      </c>
      <c r="B36" s="496">
        <v>1.35</v>
      </c>
      <c r="C36" s="497">
        <v>0.16</v>
      </c>
      <c r="D36" s="497">
        <v>0.33</v>
      </c>
      <c r="E36" s="498">
        <v>0.23</v>
      </c>
    </row>
    <row r="37" spans="1:5" x14ac:dyDescent="0.2">
      <c r="A37" s="490">
        <v>2014</v>
      </c>
      <c r="B37" s="496">
        <v>1.24</v>
      </c>
      <c r="C37" s="497">
        <v>0.15</v>
      </c>
      <c r="D37" s="497">
        <v>0.3</v>
      </c>
      <c r="E37" s="498">
        <v>0.37</v>
      </c>
    </row>
    <row r="38" spans="1:5" x14ac:dyDescent="0.2">
      <c r="A38" s="490">
        <v>2015</v>
      </c>
      <c r="B38" s="496">
        <v>1.5</v>
      </c>
      <c r="C38" s="497">
        <v>0.3</v>
      </c>
      <c r="D38" s="497">
        <v>0.16</v>
      </c>
      <c r="E38" s="498">
        <v>0.19</v>
      </c>
    </row>
    <row r="39" spans="1:5" x14ac:dyDescent="0.2">
      <c r="A39" s="490">
        <v>2016</v>
      </c>
      <c r="B39" s="496">
        <v>1.52</v>
      </c>
      <c r="C39" s="497">
        <v>0.18</v>
      </c>
      <c r="D39" s="497">
        <v>0.37</v>
      </c>
      <c r="E39" s="498">
        <v>0.26</v>
      </c>
    </row>
    <row r="40" spans="1:5" x14ac:dyDescent="0.2">
      <c r="A40" s="490">
        <v>2017</v>
      </c>
      <c r="B40" s="496">
        <v>1.54</v>
      </c>
      <c r="C40" s="497">
        <v>0.13</v>
      </c>
      <c r="D40" s="497">
        <v>0.16</v>
      </c>
      <c r="E40" s="498">
        <v>0.12</v>
      </c>
    </row>
    <row r="41" spans="1:5" x14ac:dyDescent="0.2">
      <c r="A41" s="490">
        <v>2018</v>
      </c>
      <c r="B41" s="496">
        <v>1.74</v>
      </c>
      <c r="C41" s="497">
        <v>0.17</v>
      </c>
      <c r="D41" s="497">
        <v>0.21</v>
      </c>
      <c r="E41" s="498">
        <v>0.16</v>
      </c>
    </row>
    <row r="42" spans="1:5" x14ac:dyDescent="0.2">
      <c r="A42" s="491">
        <v>2019</v>
      </c>
      <c r="B42" s="497">
        <v>1.61</v>
      </c>
      <c r="C42" s="497">
        <v>1.08</v>
      </c>
      <c r="D42" s="497">
        <v>0.21</v>
      </c>
      <c r="E42" s="498">
        <v>0.23</v>
      </c>
    </row>
    <row r="43" spans="1:5" x14ac:dyDescent="0.2">
      <c r="A43" s="491">
        <v>2020</v>
      </c>
      <c r="B43" s="497">
        <v>2</v>
      </c>
      <c r="C43" s="497">
        <v>0.23</v>
      </c>
      <c r="D43" s="497">
        <v>0.27</v>
      </c>
      <c r="E43" s="498">
        <v>0.22</v>
      </c>
    </row>
    <row r="44" spans="1:5" x14ac:dyDescent="0.2">
      <c r="A44" s="1371">
        <v>2021</v>
      </c>
      <c r="B44" s="1372">
        <v>2.3199999999999998</v>
      </c>
      <c r="C44" s="1372">
        <v>0.22</v>
      </c>
      <c r="D44" s="1372">
        <v>0.28999999999999998</v>
      </c>
      <c r="E44" s="1373">
        <v>0.21</v>
      </c>
    </row>
    <row r="45" spans="1:5" x14ac:dyDescent="0.2">
      <c r="A45" s="1374"/>
      <c r="B45" s="941"/>
      <c r="C45" s="941"/>
      <c r="D45" s="941"/>
      <c r="E45" s="1375"/>
    </row>
    <row r="46" spans="1:5" x14ac:dyDescent="0.2">
      <c r="A46" s="492" t="s">
        <v>545</v>
      </c>
      <c r="B46" s="492"/>
      <c r="C46" s="492"/>
      <c r="D46" s="492"/>
      <c r="E46" s="492"/>
    </row>
    <row r="47" spans="1:5" ht="14.25" x14ac:dyDescent="0.2">
      <c r="A47" s="499" t="s">
        <v>1060</v>
      </c>
      <c r="B47" s="492"/>
      <c r="C47" s="492"/>
      <c r="D47" s="492"/>
      <c r="E47" s="492"/>
    </row>
    <row r="48" spans="1:5" x14ac:dyDescent="0.2">
      <c r="A48" s="492" t="s">
        <v>1061</v>
      </c>
      <c r="B48" s="492"/>
      <c r="C48" s="492"/>
      <c r="D48" s="492"/>
      <c r="E48" s="492"/>
    </row>
    <row r="49" spans="1:5" x14ac:dyDescent="0.2">
      <c r="A49" s="377" t="s">
        <v>263</v>
      </c>
      <c r="B49" s="492"/>
      <c r="C49" s="492"/>
      <c r="D49" s="492"/>
      <c r="E49" s="492"/>
    </row>
  </sheetData>
  <mergeCells count="2">
    <mergeCell ref="B3:D3"/>
    <mergeCell ref="A1:B1"/>
  </mergeCells>
  <hyperlinks>
    <hyperlink ref="A1" location="Contents!A1" display="To table of contents" xr:uid="{8BB87EF1-B461-45F9-98F7-547606C0878C}"/>
    <hyperlink ref="A49" r:id="rId1" xr:uid="{D7466867-A6A6-485E-9354-F318E28A8497}"/>
  </hyperlinks>
  <pageMargins left="0.75" right="0.75" top="1" bottom="1" header="0.5" footer="0.5"/>
  <pageSetup paperSize="9" scale="95" orientation="portrait" r:id="rId2"/>
  <headerFooter alignWithMargins="0"/>
  <customProperties>
    <customPr name="EpmWorksheetKeyString_GUID" r:id="rId3"/>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0350B-C776-4D13-941F-B115CEB16534}">
  <sheetPr>
    <tabColor theme="4" tint="0.79998168889431442"/>
    <pageSetUpPr fitToPage="1"/>
  </sheetPr>
  <dimension ref="A1:S57"/>
  <sheetViews>
    <sheetView topLeftCell="A22" zoomScale="75" workbookViewId="0">
      <selection activeCell="A2" sqref="A2:S59"/>
    </sheetView>
  </sheetViews>
  <sheetFormatPr defaultColWidth="10.6640625" defaultRowHeight="12.75" x14ac:dyDescent="0.2"/>
  <cols>
    <col min="1" max="1" width="31.33203125" style="767" customWidth="1"/>
    <col min="2" max="2" width="12.33203125" style="767" customWidth="1"/>
    <col min="3" max="3" width="14.1640625" style="767" customWidth="1"/>
    <col min="4" max="15" width="10.1640625" style="767" customWidth="1"/>
    <col min="16" max="16384" width="10.6640625" style="767"/>
  </cols>
  <sheetData>
    <row r="1" spans="1:19" ht="30.75" customHeight="1" x14ac:dyDescent="0.2">
      <c r="A1" s="1744" t="s">
        <v>2</v>
      </c>
      <c r="B1" s="1744"/>
    </row>
    <row r="2" spans="1:19" ht="23.25" x14ac:dyDescent="0.3">
      <c r="A2" s="791" t="s">
        <v>1081</v>
      </c>
    </row>
    <row r="3" spans="1:19" x14ac:dyDescent="0.2">
      <c r="B3" s="864"/>
      <c r="C3" s="864"/>
      <c r="D3" s="951">
        <v>1990</v>
      </c>
      <c r="E3" s="951">
        <v>1995</v>
      </c>
      <c r="F3" s="951">
        <v>2000</v>
      </c>
      <c r="G3" s="951">
        <v>2005</v>
      </c>
      <c r="H3" s="951">
        <v>2010</v>
      </c>
      <c r="I3" s="951">
        <v>2011</v>
      </c>
      <c r="J3" s="951">
        <v>2012</v>
      </c>
      <c r="K3" s="951">
        <v>2013</v>
      </c>
      <c r="L3" s="951">
        <v>2014</v>
      </c>
      <c r="M3" s="951">
        <v>2015</v>
      </c>
      <c r="N3" s="951">
        <v>2016</v>
      </c>
      <c r="O3" s="951">
        <v>2017</v>
      </c>
      <c r="P3" s="951">
        <v>2018</v>
      </c>
      <c r="Q3" s="951">
        <v>2019</v>
      </c>
      <c r="R3" s="951">
        <v>2020</v>
      </c>
      <c r="S3" s="1376">
        <v>2021</v>
      </c>
    </row>
    <row r="4" spans="1:19" x14ac:dyDescent="0.2">
      <c r="D4" s="950" t="s">
        <v>1062</v>
      </c>
      <c r="S4" s="1377"/>
    </row>
    <row r="5" spans="1:19" x14ac:dyDescent="0.2">
      <c r="D5" s="950"/>
      <c r="S5" s="1377"/>
    </row>
    <row r="6" spans="1:19" ht="15" x14ac:dyDescent="0.25">
      <c r="A6" s="940" t="s">
        <v>1063</v>
      </c>
      <c r="B6" s="948" t="s">
        <v>36</v>
      </c>
      <c r="C6" s="948" t="s">
        <v>911</v>
      </c>
      <c r="D6" s="756">
        <v>0.84799999999999998</v>
      </c>
      <c r="E6" s="756">
        <v>0.81799999999999995</v>
      </c>
      <c r="F6" s="756">
        <v>0.76900000000000002</v>
      </c>
      <c r="G6" s="756">
        <v>0.71499999999999997</v>
      </c>
      <c r="H6" s="756">
        <v>0.66</v>
      </c>
      <c r="I6" s="756">
        <v>0.64700000000000002</v>
      </c>
      <c r="J6" s="756">
        <v>0.63400000000000001</v>
      </c>
      <c r="K6" s="756">
        <v>0.621</v>
      </c>
      <c r="L6" s="756">
        <v>0.60799999999999998</v>
      </c>
      <c r="M6" s="756">
        <v>0.54500000000000004</v>
      </c>
      <c r="N6" s="756">
        <v>0.5</v>
      </c>
      <c r="O6" s="756">
        <v>0.49199999999999999</v>
      </c>
      <c r="P6" s="756">
        <v>0.51800000000000002</v>
      </c>
      <c r="Q6" s="956">
        <v>0.497</v>
      </c>
      <c r="R6" s="956">
        <v>0.504</v>
      </c>
      <c r="S6" s="1378">
        <v>0.505</v>
      </c>
    </row>
    <row r="7" spans="1:19" ht="15" x14ac:dyDescent="0.25">
      <c r="A7" s="940"/>
      <c r="B7" s="948"/>
      <c r="C7" s="948" t="s">
        <v>1064</v>
      </c>
      <c r="D7" s="756">
        <v>2.42</v>
      </c>
      <c r="E7" s="756">
        <v>2.34</v>
      </c>
      <c r="F7" s="756">
        <v>2.2000000000000002</v>
      </c>
      <c r="G7" s="756">
        <v>2.04</v>
      </c>
      <c r="H7" s="756">
        <v>1.88</v>
      </c>
      <c r="I7" s="756">
        <v>1.85</v>
      </c>
      <c r="J7" s="756">
        <v>1.81</v>
      </c>
      <c r="K7" s="756">
        <v>1.77</v>
      </c>
      <c r="L7" s="756">
        <v>1.74</v>
      </c>
      <c r="M7" s="756">
        <v>1.56</v>
      </c>
      <c r="N7" s="756">
        <v>1.43</v>
      </c>
      <c r="O7" s="756">
        <v>1.41</v>
      </c>
      <c r="P7" s="756">
        <v>1.48</v>
      </c>
      <c r="Q7" s="956">
        <v>1.42</v>
      </c>
      <c r="R7" s="767">
        <v>1.44</v>
      </c>
      <c r="S7" s="1377">
        <v>1.44</v>
      </c>
    </row>
    <row r="8" spans="1:19" ht="15" x14ac:dyDescent="0.25">
      <c r="A8" s="940"/>
      <c r="B8" s="948"/>
      <c r="C8" s="948" t="s">
        <v>513</v>
      </c>
      <c r="D8" s="756">
        <v>4.3</v>
      </c>
      <c r="E8" s="756">
        <v>3.91</v>
      </c>
      <c r="F8" s="756">
        <v>3.5</v>
      </c>
      <c r="G8" s="756">
        <v>3.12</v>
      </c>
      <c r="H8" s="756">
        <v>2.74</v>
      </c>
      <c r="I8" s="756">
        <v>2.66</v>
      </c>
      <c r="J8" s="756">
        <v>2.58</v>
      </c>
      <c r="K8" s="756">
        <v>2.5099999999999998</v>
      </c>
      <c r="L8" s="756">
        <v>2.4300000000000002</v>
      </c>
      <c r="M8" s="756">
        <v>1.76</v>
      </c>
      <c r="N8" s="756">
        <v>1.79</v>
      </c>
      <c r="O8" s="756">
        <v>1.71</v>
      </c>
      <c r="P8" s="756">
        <v>1.84</v>
      </c>
      <c r="Q8" s="956">
        <v>1.72</v>
      </c>
      <c r="R8" s="767">
        <v>1.79</v>
      </c>
      <c r="S8" s="1377">
        <v>1.79</v>
      </c>
    </row>
    <row r="9" spans="1:19" ht="15" x14ac:dyDescent="0.25">
      <c r="A9" s="940"/>
      <c r="B9" s="948"/>
      <c r="C9" s="948" t="s">
        <v>1065</v>
      </c>
      <c r="D9" s="756">
        <v>3.4</v>
      </c>
      <c r="E9" s="756">
        <v>3.4</v>
      </c>
      <c r="F9" s="756">
        <v>3.4</v>
      </c>
      <c r="G9" s="756">
        <v>3.4</v>
      </c>
      <c r="H9" s="756">
        <v>2</v>
      </c>
      <c r="I9" s="756">
        <v>2</v>
      </c>
      <c r="J9" s="756">
        <v>2</v>
      </c>
      <c r="K9" s="756">
        <v>2</v>
      </c>
      <c r="L9" s="756">
        <v>2</v>
      </c>
      <c r="M9" s="756">
        <v>1.93</v>
      </c>
      <c r="N9" s="756">
        <v>2</v>
      </c>
      <c r="O9" s="756">
        <v>2</v>
      </c>
      <c r="P9" s="756">
        <v>2</v>
      </c>
      <c r="Q9" s="956">
        <v>2</v>
      </c>
      <c r="R9" s="956">
        <v>2</v>
      </c>
      <c r="S9" s="1378">
        <v>2</v>
      </c>
    </row>
    <row r="10" spans="1:19" ht="15" x14ac:dyDescent="0.25">
      <c r="A10" s="940"/>
      <c r="B10" s="948"/>
      <c r="C10" s="948" t="s">
        <v>910</v>
      </c>
      <c r="D10" s="756">
        <v>0.08</v>
      </c>
      <c r="E10" s="756">
        <v>0.08</v>
      </c>
      <c r="F10" s="756">
        <v>0.08</v>
      </c>
      <c r="G10" s="756">
        <v>0.08</v>
      </c>
      <c r="H10" s="756">
        <v>0.08</v>
      </c>
      <c r="I10" s="756">
        <v>0.08</v>
      </c>
      <c r="J10" s="756">
        <v>0.08</v>
      </c>
      <c r="K10" s="756">
        <v>0.08</v>
      </c>
      <c r="L10" s="756">
        <v>0.08</v>
      </c>
      <c r="M10" s="756">
        <v>0.08</v>
      </c>
      <c r="N10" s="756">
        <v>0.08</v>
      </c>
      <c r="O10" s="756">
        <v>0.08</v>
      </c>
      <c r="P10" s="756">
        <v>0.08</v>
      </c>
      <c r="Q10" s="956">
        <v>0.08</v>
      </c>
      <c r="R10" s="767">
        <v>0.08</v>
      </c>
      <c r="S10" s="1377">
        <v>0.08</v>
      </c>
    </row>
    <row r="11" spans="1:19" ht="15" x14ac:dyDescent="0.25">
      <c r="A11" s="940"/>
      <c r="B11" s="948"/>
      <c r="C11" s="948" t="s">
        <v>561</v>
      </c>
      <c r="D11" s="949">
        <v>46</v>
      </c>
      <c r="E11" s="949">
        <v>46</v>
      </c>
      <c r="F11" s="949">
        <v>46</v>
      </c>
      <c r="G11" s="949">
        <v>46</v>
      </c>
      <c r="H11" s="949">
        <v>45.6</v>
      </c>
      <c r="I11" s="949">
        <v>45.4</v>
      </c>
      <c r="J11" s="949">
        <v>45.1</v>
      </c>
      <c r="K11" s="949">
        <v>44.9</v>
      </c>
      <c r="L11" s="949">
        <v>44.5</v>
      </c>
      <c r="M11" s="949">
        <v>40.5</v>
      </c>
      <c r="N11" s="949">
        <v>43.7</v>
      </c>
      <c r="O11" s="949">
        <v>42.3</v>
      </c>
      <c r="P11" s="949">
        <v>43.6</v>
      </c>
      <c r="Q11" s="959">
        <v>43.2</v>
      </c>
      <c r="R11" s="767">
        <v>43.5</v>
      </c>
      <c r="S11" s="1377">
        <v>43.6</v>
      </c>
    </row>
    <row r="12" spans="1:19" ht="15" x14ac:dyDescent="0.25">
      <c r="A12" s="940"/>
      <c r="B12" s="948"/>
      <c r="C12" s="948" t="s">
        <v>909</v>
      </c>
      <c r="D12" s="888">
        <v>0.01</v>
      </c>
      <c r="E12" s="888">
        <v>0.01</v>
      </c>
      <c r="F12" s="888">
        <v>0.01</v>
      </c>
      <c r="G12" s="888">
        <v>0.01</v>
      </c>
      <c r="H12" s="888">
        <v>0.01</v>
      </c>
      <c r="I12" s="888">
        <v>0.01</v>
      </c>
      <c r="J12" s="888">
        <v>0.01</v>
      </c>
      <c r="K12" s="888">
        <v>0.01</v>
      </c>
      <c r="L12" s="888">
        <v>0.01</v>
      </c>
      <c r="M12" s="888">
        <v>0.01</v>
      </c>
      <c r="N12" s="888">
        <v>0.01</v>
      </c>
      <c r="O12" s="888">
        <v>0.01</v>
      </c>
      <c r="P12" s="888">
        <v>0.01</v>
      </c>
      <c r="Q12" s="1379">
        <v>0.01</v>
      </c>
      <c r="R12" s="767">
        <v>0.01</v>
      </c>
      <c r="S12" s="1377">
        <v>0.01</v>
      </c>
    </row>
    <row r="13" spans="1:19" ht="15" x14ac:dyDescent="0.25">
      <c r="A13" s="940"/>
      <c r="B13" s="948"/>
      <c r="C13" s="948" t="s">
        <v>559</v>
      </c>
      <c r="D13" s="756">
        <v>4.2699999999999996</v>
      </c>
      <c r="E13" s="756">
        <v>3.95</v>
      </c>
      <c r="F13" s="756">
        <v>3.61</v>
      </c>
      <c r="G13" s="756">
        <v>3.28</v>
      </c>
      <c r="H13" s="756">
        <v>2.95</v>
      </c>
      <c r="I13" s="756">
        <v>2.89</v>
      </c>
      <c r="J13" s="756">
        <v>2.82</v>
      </c>
      <c r="K13" s="756">
        <v>2.76</v>
      </c>
      <c r="L13" s="756">
        <v>2.7</v>
      </c>
      <c r="M13" s="756">
        <v>2.09</v>
      </c>
      <c r="N13" s="756">
        <v>2.15</v>
      </c>
      <c r="O13" s="756">
        <v>2.13</v>
      </c>
      <c r="P13" s="756">
        <v>2.2200000000000002</v>
      </c>
      <c r="Q13" s="956">
        <v>2.13</v>
      </c>
      <c r="R13" s="767">
        <v>2.1800000000000002</v>
      </c>
      <c r="S13" s="1377">
        <v>2.1800000000000002</v>
      </c>
    </row>
    <row r="14" spans="1:19" ht="15" x14ac:dyDescent="0.25">
      <c r="A14" s="940"/>
      <c r="B14" s="948"/>
      <c r="C14" s="948" t="s">
        <v>912</v>
      </c>
      <c r="D14" s="939">
        <v>3170</v>
      </c>
      <c r="E14" s="939">
        <v>3170</v>
      </c>
      <c r="F14" s="939">
        <v>3170</v>
      </c>
      <c r="G14" s="939">
        <v>3170</v>
      </c>
      <c r="H14" s="939">
        <v>3170</v>
      </c>
      <c r="I14" s="939">
        <v>3170</v>
      </c>
      <c r="J14" s="939">
        <v>3170</v>
      </c>
      <c r="K14" s="939">
        <v>3170</v>
      </c>
      <c r="L14" s="939">
        <v>3170</v>
      </c>
      <c r="M14" s="939">
        <v>3170</v>
      </c>
      <c r="N14" s="939">
        <v>3170</v>
      </c>
      <c r="O14" s="939">
        <v>3170</v>
      </c>
      <c r="P14" s="939">
        <v>3170</v>
      </c>
      <c r="Q14" s="938">
        <v>3170</v>
      </c>
      <c r="R14" s="767">
        <v>3170</v>
      </c>
      <c r="S14" s="1377">
        <v>3170</v>
      </c>
    </row>
    <row r="15" spans="1:19" ht="15" x14ac:dyDescent="0.25">
      <c r="A15" s="940"/>
      <c r="B15" s="948"/>
      <c r="C15" s="948" t="s">
        <v>1066</v>
      </c>
      <c r="D15" s="888">
        <v>8.9999999999999998E-4</v>
      </c>
      <c r="E15" s="888">
        <v>8.9999999999999998E-4</v>
      </c>
      <c r="F15" s="888">
        <v>8.9999999999999998E-4</v>
      </c>
      <c r="G15" s="888">
        <v>8.9999999999999998E-4</v>
      </c>
      <c r="H15" s="888">
        <v>8.9999999999999998E-4</v>
      </c>
      <c r="I15" s="888">
        <v>8.9999999999999998E-4</v>
      </c>
      <c r="J15" s="888">
        <v>8.9999999999999998E-4</v>
      </c>
      <c r="K15" s="888">
        <v>8.9999999999999998E-4</v>
      </c>
      <c r="L15" s="888">
        <v>8.9999999999999998E-4</v>
      </c>
      <c r="M15" s="888">
        <v>8.9999999999999998E-4</v>
      </c>
      <c r="N15" s="888">
        <v>8.9999999999999998E-4</v>
      </c>
      <c r="O15" s="888">
        <v>8.9999999999999998E-4</v>
      </c>
      <c r="P15" s="888">
        <v>8.9999999999999998E-4</v>
      </c>
      <c r="Q15" s="1379">
        <v>8.9999999999999998E-4</v>
      </c>
      <c r="R15" s="767">
        <v>8.9999999999999998E-4</v>
      </c>
      <c r="S15" s="1377">
        <v>8.9999999999999998E-4</v>
      </c>
    </row>
    <row r="16" spans="1:19" ht="15" x14ac:dyDescent="0.25">
      <c r="A16" s="940"/>
      <c r="B16" s="948"/>
      <c r="C16" s="948" t="s">
        <v>236</v>
      </c>
      <c r="D16" s="756">
        <v>2.5499999999999998</v>
      </c>
      <c r="E16" s="756">
        <v>2.46</v>
      </c>
      <c r="F16" s="756">
        <v>2.31</v>
      </c>
      <c r="G16" s="756">
        <v>2.15</v>
      </c>
      <c r="H16" s="756">
        <v>1.98</v>
      </c>
      <c r="I16" s="756">
        <v>1.95</v>
      </c>
      <c r="J16" s="756">
        <v>1.91</v>
      </c>
      <c r="K16" s="756">
        <v>1.87</v>
      </c>
      <c r="L16" s="756">
        <v>1.83</v>
      </c>
      <c r="M16" s="756">
        <v>1.64</v>
      </c>
      <c r="N16" s="756">
        <v>1.5</v>
      </c>
      <c r="O16" s="756">
        <v>1.48</v>
      </c>
      <c r="P16" s="756">
        <v>1.56</v>
      </c>
      <c r="Q16" s="956">
        <v>1.49</v>
      </c>
      <c r="R16" s="767">
        <v>1.51</v>
      </c>
      <c r="S16" s="1377">
        <v>1.52</v>
      </c>
    </row>
    <row r="17" spans="1:19" ht="15" x14ac:dyDescent="0.25">
      <c r="A17" s="940"/>
      <c r="B17" s="948"/>
      <c r="C17" s="948"/>
      <c r="D17" s="756"/>
      <c r="E17" s="756"/>
      <c r="F17" s="756"/>
      <c r="G17" s="756"/>
      <c r="H17" s="756"/>
      <c r="I17" s="756"/>
      <c r="J17" s="756"/>
      <c r="K17" s="756"/>
      <c r="L17" s="756"/>
      <c r="M17" s="756"/>
      <c r="N17" s="756"/>
      <c r="O17" s="756"/>
      <c r="P17" s="756"/>
      <c r="S17" s="1377"/>
    </row>
    <row r="18" spans="1:19" ht="15" x14ac:dyDescent="0.25">
      <c r="A18" s="940" t="s">
        <v>1067</v>
      </c>
      <c r="B18" s="948" t="s">
        <v>54</v>
      </c>
      <c r="C18" s="948" t="s">
        <v>911</v>
      </c>
      <c r="D18" s="756">
        <v>1.01</v>
      </c>
      <c r="E18" s="756">
        <v>1.01</v>
      </c>
      <c r="F18" s="756">
        <v>1.01</v>
      </c>
      <c r="G18" s="756">
        <v>0.85899999999999999</v>
      </c>
      <c r="H18" s="756">
        <v>0.83699999999999997</v>
      </c>
      <c r="I18" s="756">
        <v>0.65800000000000003</v>
      </c>
      <c r="J18" s="756">
        <v>0.65700000000000003</v>
      </c>
      <c r="K18" s="756">
        <v>0.65900000000000003</v>
      </c>
      <c r="L18" s="756">
        <v>0.66500000000000004</v>
      </c>
      <c r="M18" s="756">
        <v>0.65700000000000003</v>
      </c>
      <c r="N18" s="756">
        <v>0.58099999999999996</v>
      </c>
      <c r="O18" s="756">
        <v>0.59799999999999998</v>
      </c>
      <c r="P18" s="756">
        <v>0.57899999999999996</v>
      </c>
      <c r="Q18" s="956">
        <v>0.6</v>
      </c>
      <c r="R18" s="956">
        <v>0.56499999999999995</v>
      </c>
      <c r="S18" s="1378">
        <v>0.56200000000000006</v>
      </c>
    </row>
    <row r="19" spans="1:19" ht="15" x14ac:dyDescent="0.25">
      <c r="A19" s="940"/>
      <c r="B19" s="948"/>
      <c r="C19" s="948" t="s">
        <v>1064</v>
      </c>
      <c r="D19" s="756">
        <v>5.04</v>
      </c>
      <c r="E19" s="756">
        <v>5.04</v>
      </c>
      <c r="F19" s="756">
        <v>5.05</v>
      </c>
      <c r="G19" s="756">
        <v>4.29</v>
      </c>
      <c r="H19" s="756">
        <v>4.18</v>
      </c>
      <c r="I19" s="756">
        <v>3.29</v>
      </c>
      <c r="J19" s="756">
        <v>3.29</v>
      </c>
      <c r="K19" s="756">
        <v>3.3</v>
      </c>
      <c r="L19" s="756">
        <v>3.32</v>
      </c>
      <c r="M19" s="756">
        <v>3.28</v>
      </c>
      <c r="N19" s="756">
        <v>2.91</v>
      </c>
      <c r="O19" s="756">
        <v>2.99</v>
      </c>
      <c r="P19" s="756">
        <v>2.89</v>
      </c>
      <c r="Q19" s="956">
        <v>3</v>
      </c>
      <c r="R19" s="767">
        <v>2.83</v>
      </c>
      <c r="S19" s="1377">
        <v>2.81</v>
      </c>
    </row>
    <row r="20" spans="1:19" ht="15" x14ac:dyDescent="0.25">
      <c r="A20" s="940"/>
      <c r="B20" s="948"/>
      <c r="C20" s="948" t="s">
        <v>513</v>
      </c>
      <c r="D20" s="756">
        <v>2.5099999999999998</v>
      </c>
      <c r="E20" s="756">
        <v>2.5099999999999998</v>
      </c>
      <c r="F20" s="756">
        <v>2.5099999999999998</v>
      </c>
      <c r="G20" s="756">
        <v>2.41</v>
      </c>
      <c r="H20" s="756">
        <v>1.99</v>
      </c>
      <c r="I20" s="756">
        <v>1.93</v>
      </c>
      <c r="J20" s="756">
        <v>1.92</v>
      </c>
      <c r="K20" s="756">
        <v>1.91</v>
      </c>
      <c r="L20" s="756">
        <v>2.0299999999999998</v>
      </c>
      <c r="M20" s="756">
        <v>2.4500000000000002</v>
      </c>
      <c r="N20" s="756">
        <v>2.2799999999999998</v>
      </c>
      <c r="O20" s="756">
        <v>2.71</v>
      </c>
      <c r="P20" s="756">
        <v>2.52</v>
      </c>
      <c r="Q20" s="956">
        <v>3.09</v>
      </c>
      <c r="R20" s="767">
        <v>2.29</v>
      </c>
      <c r="S20" s="1377">
        <v>2.2799999999999998</v>
      </c>
    </row>
    <row r="21" spans="1:19" ht="15" x14ac:dyDescent="0.25">
      <c r="A21" s="940"/>
      <c r="B21" s="948"/>
      <c r="C21" s="948" t="s">
        <v>1065</v>
      </c>
      <c r="D21" s="949">
        <v>54.1</v>
      </c>
      <c r="E21" s="949">
        <v>54.1</v>
      </c>
      <c r="F21" s="949">
        <v>54.1</v>
      </c>
      <c r="G21" s="949">
        <v>54.1</v>
      </c>
      <c r="H21" s="949">
        <v>28.9</v>
      </c>
      <c r="I21" s="949">
        <v>19.899999999999999</v>
      </c>
      <c r="J21" s="949">
        <v>19.899999999999999</v>
      </c>
      <c r="K21" s="949">
        <v>19.899999999999999</v>
      </c>
      <c r="L21" s="949">
        <v>19.899999999999999</v>
      </c>
      <c r="M21" s="949">
        <v>9.4</v>
      </c>
      <c r="N21" s="949">
        <v>3.96</v>
      </c>
      <c r="O21" s="949">
        <v>3.95</v>
      </c>
      <c r="P21" s="949">
        <v>3</v>
      </c>
      <c r="Q21" s="959">
        <v>2.6</v>
      </c>
      <c r="R21" s="767">
        <v>2.2000000000000002</v>
      </c>
      <c r="S21" s="1377">
        <v>2.2000000000000002</v>
      </c>
    </row>
    <row r="22" spans="1:19" ht="15" x14ac:dyDescent="0.25">
      <c r="A22" s="940"/>
      <c r="B22" s="948"/>
      <c r="C22" s="948" t="s">
        <v>910</v>
      </c>
      <c r="D22" s="756">
        <v>0.08</v>
      </c>
      <c r="E22" s="756">
        <v>0.08</v>
      </c>
      <c r="F22" s="756">
        <v>0.08</v>
      </c>
      <c r="G22" s="756">
        <v>0.08</v>
      </c>
      <c r="H22" s="756">
        <v>0.08</v>
      </c>
      <c r="I22" s="756">
        <v>0.08</v>
      </c>
      <c r="J22" s="756">
        <v>0.08</v>
      </c>
      <c r="K22" s="756">
        <v>0.08</v>
      </c>
      <c r="L22" s="756">
        <v>0.08</v>
      </c>
      <c r="M22" s="756">
        <v>0.08</v>
      </c>
      <c r="N22" s="756">
        <v>0.08</v>
      </c>
      <c r="O22" s="756">
        <v>0.08</v>
      </c>
      <c r="P22" s="756">
        <v>0.08</v>
      </c>
      <c r="Q22" s="767">
        <v>0.08</v>
      </c>
      <c r="R22" s="767">
        <v>0.08</v>
      </c>
      <c r="S22" s="1377">
        <v>0.08</v>
      </c>
    </row>
    <row r="23" spans="1:19" ht="15" x14ac:dyDescent="0.25">
      <c r="A23" s="940"/>
      <c r="B23" s="948"/>
      <c r="C23" s="948" t="s">
        <v>561</v>
      </c>
      <c r="D23" s="949">
        <v>81.599999999999994</v>
      </c>
      <c r="E23" s="949">
        <v>81.599999999999994</v>
      </c>
      <c r="F23" s="949">
        <v>81.5</v>
      </c>
      <c r="G23" s="949">
        <v>80.5</v>
      </c>
      <c r="H23" s="949">
        <v>77.5</v>
      </c>
      <c r="I23" s="949">
        <v>74</v>
      </c>
      <c r="J23" s="949">
        <v>72.7</v>
      </c>
      <c r="K23" s="949">
        <v>72.2</v>
      </c>
      <c r="L23" s="949">
        <v>72</v>
      </c>
      <c r="M23" s="949">
        <v>65</v>
      </c>
      <c r="N23" s="949">
        <v>60.7</v>
      </c>
      <c r="O23" s="949">
        <v>65.3</v>
      </c>
      <c r="P23" s="949">
        <v>61.8</v>
      </c>
      <c r="Q23" s="959">
        <v>69</v>
      </c>
      <c r="R23" s="767">
        <v>59.6</v>
      </c>
      <c r="S23" s="1377">
        <v>61.3</v>
      </c>
    </row>
    <row r="24" spans="1:19" ht="15" x14ac:dyDescent="0.25">
      <c r="A24" s="940"/>
      <c r="B24" s="948"/>
      <c r="C24" s="948" t="s">
        <v>909</v>
      </c>
      <c r="D24" s="888">
        <v>0.01</v>
      </c>
      <c r="E24" s="888">
        <v>0.01</v>
      </c>
      <c r="F24" s="888">
        <v>0.01</v>
      </c>
      <c r="G24" s="888">
        <v>0.01</v>
      </c>
      <c r="H24" s="888">
        <v>0.01</v>
      </c>
      <c r="I24" s="888">
        <v>0.01</v>
      </c>
      <c r="J24" s="888">
        <v>0.01</v>
      </c>
      <c r="K24" s="888">
        <v>0.01</v>
      </c>
      <c r="L24" s="888">
        <v>0.01</v>
      </c>
      <c r="M24" s="888">
        <v>0.01</v>
      </c>
      <c r="N24" s="888">
        <v>0.01</v>
      </c>
      <c r="O24" s="888">
        <v>0.01</v>
      </c>
      <c r="P24" s="888">
        <v>0.01</v>
      </c>
      <c r="Q24" s="1379">
        <v>0.01</v>
      </c>
      <c r="R24" s="767">
        <v>0.01</v>
      </c>
      <c r="S24" s="1377">
        <v>0.01</v>
      </c>
    </row>
    <row r="25" spans="1:19" ht="15" x14ac:dyDescent="0.25">
      <c r="A25" s="940"/>
      <c r="B25" s="948"/>
      <c r="C25" s="948" t="s">
        <v>559</v>
      </c>
      <c r="D25" s="756">
        <v>3.14</v>
      </c>
      <c r="E25" s="756">
        <v>3.14</v>
      </c>
      <c r="F25" s="756">
        <v>3.14</v>
      </c>
      <c r="G25" s="756">
        <v>3.08</v>
      </c>
      <c r="H25" s="756">
        <v>2.98</v>
      </c>
      <c r="I25" s="756">
        <v>3.04</v>
      </c>
      <c r="J25" s="756">
        <v>3.14</v>
      </c>
      <c r="K25" s="756">
        <v>3.19</v>
      </c>
      <c r="L25" s="756">
        <v>3.58</v>
      </c>
      <c r="M25" s="756">
        <v>3.3</v>
      </c>
      <c r="N25" s="756">
        <v>3.29</v>
      </c>
      <c r="O25" s="756">
        <v>3.75</v>
      </c>
      <c r="P25" s="756">
        <v>3.73</v>
      </c>
      <c r="Q25" s="956">
        <v>4.05</v>
      </c>
      <c r="R25" s="767">
        <v>3.41</v>
      </c>
      <c r="S25" s="1377">
        <v>3.31</v>
      </c>
    </row>
    <row r="26" spans="1:19" ht="15" x14ac:dyDescent="0.25">
      <c r="A26" s="940"/>
      <c r="B26" s="948"/>
      <c r="C26" s="948" t="s">
        <v>912</v>
      </c>
      <c r="D26" s="939">
        <v>3170</v>
      </c>
      <c r="E26" s="939">
        <v>3170</v>
      </c>
      <c r="F26" s="939">
        <v>3170</v>
      </c>
      <c r="G26" s="939">
        <v>3170</v>
      </c>
      <c r="H26" s="939">
        <v>3170</v>
      </c>
      <c r="I26" s="939">
        <v>3170</v>
      </c>
      <c r="J26" s="939">
        <v>3170</v>
      </c>
      <c r="K26" s="939">
        <v>3170</v>
      </c>
      <c r="L26" s="939">
        <v>3170</v>
      </c>
      <c r="M26" s="939">
        <v>3170</v>
      </c>
      <c r="N26" s="939">
        <v>3170</v>
      </c>
      <c r="O26" s="939">
        <v>3170</v>
      </c>
      <c r="P26" s="939">
        <v>3170</v>
      </c>
      <c r="Q26" s="938">
        <v>3170</v>
      </c>
      <c r="R26" s="767">
        <v>3170</v>
      </c>
      <c r="S26" s="1377">
        <v>3170</v>
      </c>
    </row>
    <row r="27" spans="1:19" ht="15" x14ac:dyDescent="0.25">
      <c r="A27" s="940"/>
      <c r="B27" s="948"/>
      <c r="C27" s="948" t="s">
        <v>1066</v>
      </c>
      <c r="D27" s="756">
        <v>9.98E-2</v>
      </c>
      <c r="E27" s="756">
        <v>9.98E-2</v>
      </c>
      <c r="F27" s="756">
        <v>9.98E-2</v>
      </c>
      <c r="G27" s="756">
        <v>9.98E-2</v>
      </c>
      <c r="H27" s="756">
        <v>9.98E-2</v>
      </c>
      <c r="I27" s="756">
        <v>9.98E-2</v>
      </c>
      <c r="J27" s="756">
        <v>9.98E-2</v>
      </c>
      <c r="K27" s="756">
        <v>9.98E-2</v>
      </c>
      <c r="L27" s="756">
        <v>9.98E-2</v>
      </c>
      <c r="M27" s="756">
        <v>9.98E-2</v>
      </c>
      <c r="N27" s="756">
        <v>9.98E-2</v>
      </c>
      <c r="O27" s="756">
        <v>0.01</v>
      </c>
      <c r="P27" s="756">
        <v>0.01</v>
      </c>
      <c r="Q27" s="767">
        <v>0.01</v>
      </c>
      <c r="R27" s="767">
        <v>0.01</v>
      </c>
      <c r="S27" s="1377">
        <v>0.01</v>
      </c>
    </row>
    <row r="28" spans="1:19" ht="15" x14ac:dyDescent="0.25">
      <c r="A28" s="940"/>
      <c r="B28" s="948"/>
      <c r="C28" s="948" t="s">
        <v>236</v>
      </c>
      <c r="D28" s="756">
        <v>5.31</v>
      </c>
      <c r="E28" s="756">
        <v>5.31</v>
      </c>
      <c r="F28" s="756">
        <v>5.31</v>
      </c>
      <c r="G28" s="756">
        <v>4.5199999999999996</v>
      </c>
      <c r="H28" s="756">
        <v>4.4000000000000004</v>
      </c>
      <c r="I28" s="756">
        <v>3.46</v>
      </c>
      <c r="J28" s="756">
        <v>3.46</v>
      </c>
      <c r="K28" s="756">
        <v>3.47</v>
      </c>
      <c r="L28" s="756">
        <v>3.5</v>
      </c>
      <c r="M28" s="756">
        <v>3.46</v>
      </c>
      <c r="N28" s="756">
        <v>3.06</v>
      </c>
      <c r="O28" s="756">
        <v>3.15</v>
      </c>
      <c r="P28" s="756">
        <v>3.05</v>
      </c>
      <c r="Q28" s="956">
        <v>3.16</v>
      </c>
      <c r="R28" s="767">
        <v>2.97</v>
      </c>
      <c r="S28" s="1377">
        <v>2.96</v>
      </c>
    </row>
    <row r="29" spans="1:19" ht="15" x14ac:dyDescent="0.25">
      <c r="A29" s="940"/>
      <c r="B29" s="948"/>
      <c r="C29" s="948"/>
      <c r="D29" s="756"/>
      <c r="E29" s="756"/>
      <c r="F29" s="756"/>
      <c r="G29" s="756"/>
      <c r="H29" s="756"/>
      <c r="I29" s="756"/>
      <c r="J29" s="756"/>
      <c r="K29" s="756"/>
      <c r="L29" s="756"/>
      <c r="M29" s="756"/>
      <c r="N29" s="756"/>
      <c r="O29" s="756"/>
      <c r="P29" s="756"/>
      <c r="S29" s="1377"/>
    </row>
    <row r="30" spans="1:19" ht="15" x14ac:dyDescent="0.25">
      <c r="A30" s="940" t="s">
        <v>1067</v>
      </c>
      <c r="B30" s="767" t="s">
        <v>36</v>
      </c>
      <c r="C30" s="948" t="s">
        <v>911</v>
      </c>
      <c r="D30" s="756">
        <v>1.01</v>
      </c>
      <c r="E30" s="756">
        <v>1.01</v>
      </c>
      <c r="F30" s="756">
        <v>0.98899999999999999</v>
      </c>
      <c r="G30" s="756">
        <v>0.87</v>
      </c>
      <c r="H30" s="756">
        <v>0.36699999999999999</v>
      </c>
      <c r="I30" s="756">
        <v>0.32400000000000001</v>
      </c>
      <c r="J30" s="756">
        <v>0.32500000000000001</v>
      </c>
      <c r="K30" s="756">
        <v>0.32600000000000001</v>
      </c>
      <c r="L30" s="756">
        <v>0.31900000000000001</v>
      </c>
      <c r="M30" s="756">
        <v>0.51</v>
      </c>
      <c r="N30" s="756">
        <v>0.41</v>
      </c>
      <c r="O30" s="756">
        <v>0.47699999999999998</v>
      </c>
      <c r="P30" s="756">
        <v>0.48899999999999999</v>
      </c>
      <c r="Q30" s="956">
        <v>0.498</v>
      </c>
      <c r="R30" s="956">
        <v>0.432</v>
      </c>
      <c r="S30" s="1378">
        <v>0.433</v>
      </c>
    </row>
    <row r="31" spans="1:19" ht="15" x14ac:dyDescent="0.25">
      <c r="A31" s="940"/>
      <c r="C31" s="948" t="s">
        <v>1064</v>
      </c>
      <c r="D31" s="756">
        <v>2.89</v>
      </c>
      <c r="E31" s="756">
        <v>2.89</v>
      </c>
      <c r="F31" s="756">
        <v>2.82</v>
      </c>
      <c r="G31" s="756">
        <v>2.4900000000000002</v>
      </c>
      <c r="H31" s="756">
        <v>1.05</v>
      </c>
      <c r="I31" s="756">
        <v>0.92600000000000005</v>
      </c>
      <c r="J31" s="756">
        <v>0.92800000000000005</v>
      </c>
      <c r="K31" s="756">
        <v>0.93100000000000005</v>
      </c>
      <c r="L31" s="756">
        <v>0.91200000000000003</v>
      </c>
      <c r="M31" s="756">
        <v>1.46</v>
      </c>
      <c r="N31" s="756">
        <v>1.17</v>
      </c>
      <c r="O31" s="756">
        <v>1.36</v>
      </c>
      <c r="P31" s="756">
        <v>1.4</v>
      </c>
      <c r="Q31" s="956">
        <v>1.42</v>
      </c>
      <c r="R31" s="767">
        <v>1.23</v>
      </c>
      <c r="S31" s="1377">
        <v>1.24</v>
      </c>
    </row>
    <row r="32" spans="1:19" ht="15" x14ac:dyDescent="0.25">
      <c r="A32" s="940"/>
      <c r="C32" s="948" t="s">
        <v>513</v>
      </c>
      <c r="D32" s="756">
        <v>2.09</v>
      </c>
      <c r="E32" s="756">
        <v>2.09</v>
      </c>
      <c r="F32" s="756">
        <v>2.0099999999999998</v>
      </c>
      <c r="G32" s="756">
        <v>1.98</v>
      </c>
      <c r="H32" s="756">
        <v>1.59</v>
      </c>
      <c r="I32" s="756">
        <v>1.53</v>
      </c>
      <c r="J32" s="756">
        <v>1.54</v>
      </c>
      <c r="K32" s="756">
        <v>1.57</v>
      </c>
      <c r="L32" s="756">
        <v>1.54</v>
      </c>
      <c r="M32" s="756">
        <v>2.4</v>
      </c>
      <c r="N32" s="756">
        <v>2.29</v>
      </c>
      <c r="O32" s="756">
        <v>2.5</v>
      </c>
      <c r="P32" s="756">
        <v>2.8</v>
      </c>
      <c r="Q32" s="956">
        <v>3.08</v>
      </c>
      <c r="R32" s="956">
        <v>2.5</v>
      </c>
      <c r="S32" s="1377">
        <v>2.41</v>
      </c>
    </row>
    <row r="33" spans="1:19" ht="15" x14ac:dyDescent="0.25">
      <c r="A33" s="940"/>
      <c r="C33" s="948" t="s">
        <v>1065</v>
      </c>
      <c r="D33" s="756">
        <v>7.96</v>
      </c>
      <c r="E33" s="756">
        <v>7.98</v>
      </c>
      <c r="F33" s="756">
        <v>8.07</v>
      </c>
      <c r="G33" s="756">
        <v>7.92</v>
      </c>
      <c r="H33" s="756">
        <v>5.65</v>
      </c>
      <c r="I33" s="756">
        <v>3.79</v>
      </c>
      <c r="J33" s="756">
        <v>4.2300000000000004</v>
      </c>
      <c r="K33" s="756">
        <v>3.95</v>
      </c>
      <c r="L33" s="756">
        <v>5.76</v>
      </c>
      <c r="M33" s="756">
        <v>1.73</v>
      </c>
      <c r="N33" s="756">
        <v>1.67</v>
      </c>
      <c r="O33" s="756">
        <v>3.21</v>
      </c>
      <c r="P33" s="756">
        <v>3.35</v>
      </c>
      <c r="Q33" s="956">
        <v>3.07</v>
      </c>
      <c r="R33" s="956">
        <v>2.2000000000000002</v>
      </c>
      <c r="S33" s="1378">
        <v>2.2000000000000002</v>
      </c>
    </row>
    <row r="34" spans="1:19" ht="15" x14ac:dyDescent="0.25">
      <c r="A34" s="940"/>
      <c r="C34" s="948" t="s">
        <v>910</v>
      </c>
      <c r="D34" s="756">
        <v>0.08</v>
      </c>
      <c r="E34" s="756">
        <v>0.08</v>
      </c>
      <c r="F34" s="756">
        <v>0.08</v>
      </c>
      <c r="G34" s="756">
        <v>0.08</v>
      </c>
      <c r="H34" s="756">
        <v>0.08</v>
      </c>
      <c r="I34" s="756">
        <v>0.08</v>
      </c>
      <c r="J34" s="756">
        <v>0.08</v>
      </c>
      <c r="K34" s="756">
        <v>0.08</v>
      </c>
      <c r="L34" s="756">
        <v>0.08</v>
      </c>
      <c r="M34" s="756">
        <v>0.08</v>
      </c>
      <c r="N34" s="756">
        <v>0.08</v>
      </c>
      <c r="O34" s="756">
        <v>0.08</v>
      </c>
      <c r="P34" s="756">
        <v>0.08</v>
      </c>
      <c r="Q34" s="956">
        <v>0.08</v>
      </c>
      <c r="R34" s="767">
        <v>0.08</v>
      </c>
      <c r="S34" s="1377">
        <v>0.08</v>
      </c>
    </row>
    <row r="35" spans="1:19" ht="15" x14ac:dyDescent="0.25">
      <c r="A35" s="940"/>
      <c r="C35" s="948" t="s">
        <v>561</v>
      </c>
      <c r="D35" s="756">
        <v>80.7</v>
      </c>
      <c r="E35" s="756">
        <v>80.7</v>
      </c>
      <c r="F35" s="756">
        <v>80.7</v>
      </c>
      <c r="G35" s="756">
        <v>79.5</v>
      </c>
      <c r="H35" s="756">
        <v>60.9</v>
      </c>
      <c r="I35" s="756">
        <v>58</v>
      </c>
      <c r="J35" s="756">
        <v>57.2</v>
      </c>
      <c r="K35" s="756">
        <v>55.9</v>
      </c>
      <c r="L35" s="756">
        <v>54.2</v>
      </c>
      <c r="M35" s="756">
        <v>61.8</v>
      </c>
      <c r="N35" s="756">
        <v>60.7</v>
      </c>
      <c r="O35" s="756">
        <v>65.5</v>
      </c>
      <c r="P35" s="756">
        <v>67.7</v>
      </c>
      <c r="Q35" s="956">
        <v>66.8</v>
      </c>
      <c r="R35" s="767">
        <v>60.6</v>
      </c>
      <c r="S35" s="1377">
        <v>60.4</v>
      </c>
    </row>
    <row r="36" spans="1:19" ht="15" x14ac:dyDescent="0.25">
      <c r="A36" s="940"/>
      <c r="C36" s="948" t="s">
        <v>909</v>
      </c>
      <c r="D36" s="888">
        <v>0.01</v>
      </c>
      <c r="E36" s="888">
        <v>0.01</v>
      </c>
      <c r="F36" s="888">
        <v>0.01</v>
      </c>
      <c r="G36" s="888">
        <v>0.01</v>
      </c>
      <c r="H36" s="888">
        <v>0.01</v>
      </c>
      <c r="I36" s="888">
        <v>0.01</v>
      </c>
      <c r="J36" s="888">
        <v>0.01</v>
      </c>
      <c r="K36" s="888">
        <v>0.01</v>
      </c>
      <c r="L36" s="888">
        <v>0.01</v>
      </c>
      <c r="M36" s="888">
        <v>0.01</v>
      </c>
      <c r="N36" s="888">
        <v>0.01</v>
      </c>
      <c r="O36" s="888">
        <v>0.01</v>
      </c>
      <c r="P36" s="888">
        <v>0.01</v>
      </c>
      <c r="Q36" s="1379">
        <v>0.01</v>
      </c>
      <c r="R36" s="767">
        <v>0.01</v>
      </c>
      <c r="S36" s="1377">
        <v>0.01</v>
      </c>
    </row>
    <row r="37" spans="1:19" ht="15" x14ac:dyDescent="0.25">
      <c r="A37" s="940"/>
      <c r="C37" s="948" t="s">
        <v>559</v>
      </c>
      <c r="D37" s="756">
        <v>2.2999999999999998</v>
      </c>
      <c r="E37" s="756">
        <v>2.2999999999999998</v>
      </c>
      <c r="F37" s="756">
        <v>2.25</v>
      </c>
      <c r="G37" s="756">
        <v>2.23</v>
      </c>
      <c r="H37" s="756">
        <v>1.98</v>
      </c>
      <c r="I37" s="756">
        <v>1.95</v>
      </c>
      <c r="J37" s="756">
        <v>1.96</v>
      </c>
      <c r="K37" s="756">
        <v>2.08</v>
      </c>
      <c r="L37" s="756">
        <v>2.09</v>
      </c>
      <c r="M37" s="756">
        <v>2.99</v>
      </c>
      <c r="N37" s="756">
        <v>2.95</v>
      </c>
      <c r="O37" s="756">
        <v>3.18</v>
      </c>
      <c r="P37" s="756">
        <v>3.55</v>
      </c>
      <c r="Q37" s="956">
        <v>3.96</v>
      </c>
      <c r="R37" s="767">
        <v>3.42</v>
      </c>
      <c r="S37" s="1377">
        <v>3.32</v>
      </c>
    </row>
    <row r="38" spans="1:19" ht="15" x14ac:dyDescent="0.25">
      <c r="A38" s="940"/>
      <c r="C38" s="948" t="s">
        <v>912</v>
      </c>
      <c r="D38" s="939">
        <v>3170</v>
      </c>
      <c r="E38" s="939">
        <v>3170</v>
      </c>
      <c r="F38" s="939">
        <v>3170</v>
      </c>
      <c r="G38" s="939">
        <v>3170</v>
      </c>
      <c r="H38" s="939">
        <v>3170</v>
      </c>
      <c r="I38" s="939">
        <v>3170</v>
      </c>
      <c r="J38" s="939">
        <v>3170</v>
      </c>
      <c r="K38" s="939">
        <v>3170</v>
      </c>
      <c r="L38" s="939">
        <v>3170</v>
      </c>
      <c r="M38" s="939">
        <v>3170</v>
      </c>
      <c r="N38" s="939">
        <v>3170</v>
      </c>
      <c r="O38" s="939">
        <v>3170</v>
      </c>
      <c r="P38" s="939">
        <v>3170</v>
      </c>
      <c r="Q38" s="938">
        <v>3170</v>
      </c>
      <c r="R38" s="767">
        <v>3170</v>
      </c>
      <c r="S38" s="1377">
        <v>3170</v>
      </c>
    </row>
    <row r="39" spans="1:19" ht="15" x14ac:dyDescent="0.25">
      <c r="A39" s="940"/>
      <c r="C39" s="948" t="s">
        <v>1066</v>
      </c>
      <c r="D39" s="888">
        <v>8.9999999999999998E-4</v>
      </c>
      <c r="E39" s="888">
        <v>8.9999999999999998E-4</v>
      </c>
      <c r="F39" s="888">
        <v>8.9999999999999998E-4</v>
      </c>
      <c r="G39" s="888">
        <v>8.9999999999999998E-4</v>
      </c>
      <c r="H39" s="888">
        <v>8.9999999999999998E-4</v>
      </c>
      <c r="I39" s="888">
        <v>8.9999999999999998E-4</v>
      </c>
      <c r="J39" s="888">
        <v>8.9999999999999998E-4</v>
      </c>
      <c r="K39" s="888">
        <v>8.9999999999999998E-4</v>
      </c>
      <c r="L39" s="888">
        <v>8.9999999999999998E-4</v>
      </c>
      <c r="M39" s="888">
        <v>8.9999999999999998E-4</v>
      </c>
      <c r="N39" s="888">
        <v>8.9999999999999998E-4</v>
      </c>
      <c r="O39" s="888">
        <v>8.9999999999999998E-4</v>
      </c>
      <c r="P39" s="888">
        <v>8.9999999999999998E-4</v>
      </c>
      <c r="Q39" s="1379">
        <v>8.9999999999999998E-4</v>
      </c>
      <c r="R39" s="767">
        <v>8.9999999999999998E-4</v>
      </c>
      <c r="S39" s="1377">
        <v>8.9999999999999998E-4</v>
      </c>
    </row>
    <row r="40" spans="1:19" ht="15" x14ac:dyDescent="0.25">
      <c r="A40" s="940"/>
      <c r="C40" s="948" t="s">
        <v>236</v>
      </c>
      <c r="D40" s="756">
        <v>3.04</v>
      </c>
      <c r="E40" s="756">
        <v>3.04</v>
      </c>
      <c r="F40" s="756">
        <v>2.97</v>
      </c>
      <c r="G40" s="756">
        <v>2.62</v>
      </c>
      <c r="H40" s="756">
        <v>1.1000000000000001</v>
      </c>
      <c r="I40" s="756">
        <v>0.97399999999999998</v>
      </c>
      <c r="J40" s="756">
        <v>0.97699999999999998</v>
      </c>
      <c r="K40" s="756">
        <v>0.98</v>
      </c>
      <c r="L40" s="756">
        <v>0.96</v>
      </c>
      <c r="M40" s="756">
        <v>1.53</v>
      </c>
      <c r="N40" s="756">
        <v>1.23</v>
      </c>
      <c r="O40" s="756">
        <v>1.43</v>
      </c>
      <c r="P40" s="756">
        <v>1.47</v>
      </c>
      <c r="Q40" s="956">
        <v>1.5</v>
      </c>
      <c r="R40" s="767">
        <v>1.3</v>
      </c>
      <c r="S40" s="1377">
        <v>1.3</v>
      </c>
    </row>
    <row r="41" spans="1:19" x14ac:dyDescent="0.2">
      <c r="A41" s="940"/>
      <c r="D41" s="756"/>
      <c r="E41" s="756"/>
      <c r="F41" s="756"/>
      <c r="G41" s="756"/>
      <c r="H41" s="756"/>
      <c r="I41" s="756"/>
      <c r="J41" s="756"/>
      <c r="K41" s="756"/>
      <c r="L41" s="756"/>
      <c r="M41" s="756"/>
      <c r="N41" s="756"/>
      <c r="O41" s="756"/>
      <c r="P41" s="756"/>
      <c r="S41" s="1377"/>
    </row>
    <row r="42" spans="1:19" ht="15" x14ac:dyDescent="0.25">
      <c r="A42" s="940" t="s">
        <v>1068</v>
      </c>
      <c r="B42" s="948" t="s">
        <v>36</v>
      </c>
      <c r="C42" s="948" t="s">
        <v>911</v>
      </c>
      <c r="D42" s="756">
        <v>0.84799999999999998</v>
      </c>
      <c r="E42" s="756">
        <v>0.81799999999999995</v>
      </c>
      <c r="F42" s="756">
        <v>0.76900000000000002</v>
      </c>
      <c r="G42" s="756">
        <v>0.71499999999999997</v>
      </c>
      <c r="H42" s="756">
        <v>0.66</v>
      </c>
      <c r="I42" s="756">
        <v>0.64700000000000002</v>
      </c>
      <c r="J42" s="756">
        <v>0.63400000000000001</v>
      </c>
      <c r="K42" s="756">
        <v>0.621</v>
      </c>
      <c r="L42" s="756">
        <v>0.60799999999999998</v>
      </c>
      <c r="M42" s="756">
        <v>0.53700000000000003</v>
      </c>
      <c r="N42" s="756">
        <v>0.52600000000000002</v>
      </c>
      <c r="O42" s="756">
        <v>0.52400000000000002</v>
      </c>
      <c r="P42" s="756">
        <v>0.52700000000000002</v>
      </c>
      <c r="Q42" s="956">
        <v>0.52700000000000002</v>
      </c>
      <c r="R42" s="956">
        <v>0.52600000000000002</v>
      </c>
      <c r="S42" s="1378">
        <v>0.52500000000000002</v>
      </c>
    </row>
    <row r="43" spans="1:19" ht="15" x14ac:dyDescent="0.25">
      <c r="A43" s="940"/>
      <c r="B43" s="948"/>
      <c r="C43" s="948" t="s">
        <v>1064</v>
      </c>
      <c r="D43" s="756">
        <v>2.42</v>
      </c>
      <c r="E43" s="756">
        <v>2.34</v>
      </c>
      <c r="F43" s="756">
        <v>2.2000000000000002</v>
      </c>
      <c r="G43" s="756">
        <v>2.04</v>
      </c>
      <c r="H43" s="756">
        <v>1.88</v>
      </c>
      <c r="I43" s="756">
        <v>1.85</v>
      </c>
      <c r="J43" s="756">
        <v>1.81</v>
      </c>
      <c r="K43" s="756">
        <v>1.77</v>
      </c>
      <c r="L43" s="756">
        <v>1.74</v>
      </c>
      <c r="M43" s="756">
        <v>1.53</v>
      </c>
      <c r="N43" s="756">
        <v>1.5</v>
      </c>
      <c r="O43" s="756">
        <v>1.5</v>
      </c>
      <c r="P43" s="756">
        <v>1.5</v>
      </c>
      <c r="Q43" s="956">
        <v>1.51</v>
      </c>
      <c r="R43" s="956">
        <v>1.5</v>
      </c>
      <c r="S43" s="1378">
        <v>1.5</v>
      </c>
    </row>
    <row r="44" spans="1:19" ht="15" x14ac:dyDescent="0.25">
      <c r="A44" s="940"/>
      <c r="B44" s="948"/>
      <c r="C44" s="948" t="s">
        <v>513</v>
      </c>
      <c r="D44" s="756">
        <v>4.3</v>
      </c>
      <c r="E44" s="756">
        <v>3.91</v>
      </c>
      <c r="F44" s="756">
        <v>3.5</v>
      </c>
      <c r="G44" s="756">
        <v>3.12</v>
      </c>
      <c r="H44" s="756">
        <v>2.74</v>
      </c>
      <c r="I44" s="756">
        <v>2.66</v>
      </c>
      <c r="J44" s="756">
        <v>2.58</v>
      </c>
      <c r="K44" s="756">
        <v>2.5099999999999998</v>
      </c>
      <c r="L44" s="756">
        <v>2.4300000000000002</v>
      </c>
      <c r="M44" s="756">
        <v>1.96</v>
      </c>
      <c r="N44" s="756">
        <v>1.94</v>
      </c>
      <c r="O44" s="756">
        <v>1.92</v>
      </c>
      <c r="P44" s="756">
        <v>1.93</v>
      </c>
      <c r="Q44" s="956">
        <v>1.94</v>
      </c>
      <c r="R44" s="767">
        <v>1.93</v>
      </c>
      <c r="S44" s="1377">
        <v>1.92</v>
      </c>
    </row>
    <row r="45" spans="1:19" ht="15" x14ac:dyDescent="0.25">
      <c r="A45" s="940"/>
      <c r="B45" s="948"/>
      <c r="C45" s="948" t="s">
        <v>1065</v>
      </c>
      <c r="D45" s="756">
        <v>3.4</v>
      </c>
      <c r="E45" s="756">
        <v>3.4</v>
      </c>
      <c r="F45" s="756">
        <v>3.4</v>
      </c>
      <c r="G45" s="756">
        <v>3.4</v>
      </c>
      <c r="H45" s="756">
        <v>2</v>
      </c>
      <c r="I45" s="756">
        <v>2</v>
      </c>
      <c r="J45" s="756">
        <v>2</v>
      </c>
      <c r="K45" s="756">
        <v>2</v>
      </c>
      <c r="L45" s="756">
        <v>2</v>
      </c>
      <c r="M45" s="756">
        <v>2.0099999999999998</v>
      </c>
      <c r="N45" s="756">
        <v>2</v>
      </c>
      <c r="O45" s="756">
        <v>2</v>
      </c>
      <c r="P45" s="756">
        <v>2</v>
      </c>
      <c r="Q45" s="956">
        <v>2</v>
      </c>
      <c r="R45" s="956">
        <v>2</v>
      </c>
      <c r="S45" s="1377">
        <v>2</v>
      </c>
    </row>
    <row r="46" spans="1:19" ht="15" x14ac:dyDescent="0.25">
      <c r="A46" s="940"/>
      <c r="B46" s="948"/>
      <c r="C46" s="948" t="s">
        <v>910</v>
      </c>
      <c r="D46" s="756">
        <v>0.08</v>
      </c>
      <c r="E46" s="756">
        <v>0.08</v>
      </c>
      <c r="F46" s="756">
        <v>0.08</v>
      </c>
      <c r="G46" s="756">
        <v>0.08</v>
      </c>
      <c r="H46" s="756">
        <v>0.08</v>
      </c>
      <c r="I46" s="756">
        <v>0.08</v>
      </c>
      <c r="J46" s="756">
        <v>0.08</v>
      </c>
      <c r="K46" s="756">
        <v>0.08</v>
      </c>
      <c r="L46" s="756">
        <v>0.08</v>
      </c>
      <c r="M46" s="756">
        <v>0.08</v>
      </c>
      <c r="N46" s="756">
        <v>0.08</v>
      </c>
      <c r="O46" s="756">
        <v>0.08</v>
      </c>
      <c r="P46" s="756">
        <v>0.08</v>
      </c>
      <c r="Q46" s="956">
        <v>0.08</v>
      </c>
      <c r="R46" s="767">
        <v>0.08</v>
      </c>
      <c r="S46" s="1377">
        <v>0.08</v>
      </c>
    </row>
    <row r="47" spans="1:19" ht="15" x14ac:dyDescent="0.25">
      <c r="A47" s="940"/>
      <c r="B47" s="948"/>
      <c r="C47" s="948" t="s">
        <v>561</v>
      </c>
      <c r="D47" s="949">
        <v>46</v>
      </c>
      <c r="E47" s="949">
        <v>46</v>
      </c>
      <c r="F47" s="949">
        <v>46</v>
      </c>
      <c r="G47" s="949">
        <v>46</v>
      </c>
      <c r="H47" s="949">
        <v>45.6</v>
      </c>
      <c r="I47" s="949">
        <v>45.4</v>
      </c>
      <c r="J47" s="949">
        <v>45.1</v>
      </c>
      <c r="K47" s="949">
        <v>44.9</v>
      </c>
      <c r="L47" s="949">
        <v>44.5</v>
      </c>
      <c r="M47" s="949">
        <v>44.5</v>
      </c>
      <c r="N47" s="949">
        <v>44.8</v>
      </c>
      <c r="O47" s="949">
        <v>44</v>
      </c>
      <c r="P47" s="949">
        <v>44.7</v>
      </c>
      <c r="Q47" s="959">
        <v>44.7</v>
      </c>
      <c r="R47" s="767">
        <v>44.6</v>
      </c>
      <c r="S47" s="1377">
        <v>44.7</v>
      </c>
    </row>
    <row r="48" spans="1:19" ht="15" x14ac:dyDescent="0.25">
      <c r="A48" s="940"/>
      <c r="B48" s="948"/>
      <c r="C48" s="948" t="s">
        <v>909</v>
      </c>
      <c r="D48" s="888">
        <v>0.01</v>
      </c>
      <c r="E48" s="888">
        <v>0.01</v>
      </c>
      <c r="F48" s="888">
        <v>0.01</v>
      </c>
      <c r="G48" s="888">
        <v>0.01</v>
      </c>
      <c r="H48" s="888">
        <v>0.01</v>
      </c>
      <c r="I48" s="888">
        <v>0.01</v>
      </c>
      <c r="J48" s="888">
        <v>0.01</v>
      </c>
      <c r="K48" s="888">
        <v>0.01</v>
      </c>
      <c r="L48" s="888">
        <v>0.01</v>
      </c>
      <c r="M48" s="888">
        <v>0.01</v>
      </c>
      <c r="N48" s="888">
        <v>0.01</v>
      </c>
      <c r="O48" s="888">
        <v>0.01</v>
      </c>
      <c r="P48" s="888">
        <v>0.01</v>
      </c>
      <c r="Q48" s="1379">
        <v>0.01</v>
      </c>
      <c r="R48" s="767">
        <v>0.01</v>
      </c>
      <c r="S48" s="1377">
        <v>0.01</v>
      </c>
    </row>
    <row r="49" spans="1:19" ht="15" x14ac:dyDescent="0.25">
      <c r="A49" s="940"/>
      <c r="B49" s="948"/>
      <c r="C49" s="948" t="s">
        <v>559</v>
      </c>
      <c r="D49" s="756">
        <v>4.2699999999999996</v>
      </c>
      <c r="E49" s="756">
        <v>3.95</v>
      </c>
      <c r="F49" s="756">
        <v>3.61</v>
      </c>
      <c r="G49" s="756">
        <v>3.28</v>
      </c>
      <c r="H49" s="756">
        <v>2.95</v>
      </c>
      <c r="I49" s="756">
        <v>2.89</v>
      </c>
      <c r="J49" s="756">
        <v>2.82</v>
      </c>
      <c r="K49" s="756">
        <v>2.76</v>
      </c>
      <c r="L49" s="756">
        <v>2.7</v>
      </c>
      <c r="M49" s="756">
        <v>2.27</v>
      </c>
      <c r="N49" s="756">
        <v>2.25</v>
      </c>
      <c r="O49" s="756">
        <v>2.27</v>
      </c>
      <c r="P49" s="756">
        <v>2.2799999999999998</v>
      </c>
      <c r="Q49" s="956">
        <v>2.2799999999999998</v>
      </c>
      <c r="R49" s="767">
        <v>2.27</v>
      </c>
      <c r="S49" s="1377">
        <v>2.2599999999999998</v>
      </c>
    </row>
    <row r="50" spans="1:19" ht="15" x14ac:dyDescent="0.25">
      <c r="A50" s="940"/>
      <c r="C50" s="948" t="s">
        <v>912</v>
      </c>
      <c r="D50" s="939">
        <v>3170</v>
      </c>
      <c r="E50" s="939">
        <v>3170</v>
      </c>
      <c r="F50" s="939">
        <v>3170</v>
      </c>
      <c r="G50" s="939">
        <v>3170</v>
      </c>
      <c r="H50" s="939">
        <v>3170</v>
      </c>
      <c r="I50" s="939">
        <v>3170</v>
      </c>
      <c r="J50" s="939">
        <v>3170</v>
      </c>
      <c r="K50" s="939">
        <v>3170</v>
      </c>
      <c r="L50" s="939">
        <v>3170</v>
      </c>
      <c r="M50" s="939">
        <v>3170</v>
      </c>
      <c r="N50" s="939">
        <v>3170</v>
      </c>
      <c r="O50" s="939">
        <v>3170</v>
      </c>
      <c r="P50" s="939">
        <v>3170</v>
      </c>
      <c r="Q50" s="938">
        <v>3170</v>
      </c>
      <c r="R50" s="767">
        <v>3170</v>
      </c>
      <c r="S50" s="1377">
        <v>3170</v>
      </c>
    </row>
    <row r="51" spans="1:19" ht="15" x14ac:dyDescent="0.25">
      <c r="A51" s="940"/>
      <c r="B51" s="948"/>
      <c r="C51" s="948" t="s">
        <v>1066</v>
      </c>
      <c r="D51" s="888">
        <v>8.9999999999999998E-4</v>
      </c>
      <c r="E51" s="888">
        <v>8.9999999999999998E-4</v>
      </c>
      <c r="F51" s="888">
        <v>8.9999999999999998E-4</v>
      </c>
      <c r="G51" s="888">
        <v>8.9999999999999998E-4</v>
      </c>
      <c r="H51" s="888">
        <v>8.9999999999999998E-4</v>
      </c>
      <c r="I51" s="888">
        <v>8.9999999999999998E-4</v>
      </c>
      <c r="J51" s="888">
        <v>8.9999999999999998E-4</v>
      </c>
      <c r="K51" s="888">
        <v>8.9999999999999998E-4</v>
      </c>
      <c r="L51" s="888">
        <v>8.9999999999999998E-4</v>
      </c>
      <c r="M51" s="888">
        <v>8.9999999999999998E-4</v>
      </c>
      <c r="N51" s="888">
        <v>8.9999999999999998E-4</v>
      </c>
      <c r="O51" s="888">
        <v>8.9999999999999998E-4</v>
      </c>
      <c r="P51" s="888">
        <v>8.9999999999999998E-4</v>
      </c>
      <c r="Q51" s="1379">
        <v>8.9999999999999998E-4</v>
      </c>
      <c r="R51" s="767">
        <v>8.9999999999999998E-4</v>
      </c>
      <c r="S51" s="1377">
        <v>8.9999999999999998E-4</v>
      </c>
    </row>
    <row r="52" spans="1:19" ht="15" x14ac:dyDescent="0.25">
      <c r="A52" s="940"/>
      <c r="B52" s="948"/>
      <c r="C52" s="948" t="s">
        <v>236</v>
      </c>
      <c r="D52" s="756">
        <v>2.5499999999999998</v>
      </c>
      <c r="E52" s="756">
        <v>2.46</v>
      </c>
      <c r="F52" s="756">
        <v>2.31</v>
      </c>
      <c r="G52" s="756">
        <v>2.15</v>
      </c>
      <c r="H52" s="756">
        <v>1.98</v>
      </c>
      <c r="I52" s="756">
        <v>1.95</v>
      </c>
      <c r="J52" s="756">
        <v>1.91</v>
      </c>
      <c r="K52" s="756">
        <v>1.87</v>
      </c>
      <c r="L52" s="756">
        <v>1.83</v>
      </c>
      <c r="M52" s="756">
        <v>1.61</v>
      </c>
      <c r="N52" s="756">
        <v>1.58</v>
      </c>
      <c r="O52" s="756">
        <v>1.58</v>
      </c>
      <c r="P52" s="756">
        <v>1.58</v>
      </c>
      <c r="Q52" s="956">
        <v>1.58</v>
      </c>
      <c r="R52" s="767">
        <v>1.58</v>
      </c>
      <c r="S52" s="1377">
        <v>1.58</v>
      </c>
    </row>
    <row r="53" spans="1:19" x14ac:dyDescent="0.2">
      <c r="A53" s="940"/>
    </row>
    <row r="54" spans="1:19" x14ac:dyDescent="0.2">
      <c r="A54" s="767" t="s">
        <v>545</v>
      </c>
    </row>
    <row r="55" spans="1:19" x14ac:dyDescent="0.2">
      <c r="A55" s="767" t="s">
        <v>1441</v>
      </c>
    </row>
    <row r="56" spans="1:19" x14ac:dyDescent="0.2">
      <c r="A56" s="767" t="s">
        <v>1061</v>
      </c>
    </row>
    <row r="57" spans="1:19" x14ac:dyDescent="0.2">
      <c r="A57" s="377" t="s">
        <v>263</v>
      </c>
    </row>
  </sheetData>
  <mergeCells count="1">
    <mergeCell ref="A1:B1"/>
  </mergeCells>
  <hyperlinks>
    <hyperlink ref="A1" location="Contents!A1" display="To table of contents" xr:uid="{5D63365A-F7AA-4DB5-983B-2119F88C5302}"/>
    <hyperlink ref="A57" r:id="rId1" xr:uid="{EE39B62F-EBED-4257-B2B2-B96ED5A39447}"/>
  </hyperlinks>
  <pageMargins left="0.57999999999999996" right="0.52" top="1" bottom="1" header="0.5" footer="0.5"/>
  <pageSetup paperSize="9" scale="54" orientation="landscape" r:id="rId2"/>
  <headerFooter alignWithMargins="0"/>
  <customProperties>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O65"/>
  <sheetViews>
    <sheetView zoomScale="70" zoomScaleNormal="70" workbookViewId="0">
      <selection activeCell="B20" sqref="B20"/>
    </sheetView>
  </sheetViews>
  <sheetFormatPr defaultColWidth="9" defaultRowHeight="12.75" x14ac:dyDescent="0.2"/>
  <cols>
    <col min="1" max="1" width="46.6640625" style="9" customWidth="1"/>
    <col min="2" max="3" width="16.6640625" style="9" customWidth="1"/>
    <col min="4" max="16" width="11.83203125" style="9" customWidth="1"/>
    <col min="17" max="29" width="13.6640625" style="9" customWidth="1"/>
    <col min="30" max="16384" width="9" style="9"/>
  </cols>
  <sheetData>
    <row r="1" spans="1:13" ht="30.75" customHeight="1" x14ac:dyDescent="0.2">
      <c r="A1" s="1744" t="s">
        <v>2</v>
      </c>
      <c r="B1" s="1744"/>
      <c r="J1" s="322"/>
    </row>
    <row r="2" spans="1:13" ht="23.25" x14ac:dyDescent="0.35">
      <c r="A2" s="319" t="s">
        <v>1435</v>
      </c>
    </row>
    <row r="3" spans="1:13" ht="18" x14ac:dyDescent="0.25">
      <c r="A3" s="10"/>
      <c r="B3" s="1657"/>
      <c r="C3" s="1657"/>
      <c r="D3" s="1657"/>
      <c r="E3" s="1657"/>
      <c r="F3" s="1657"/>
      <c r="G3" s="1657"/>
      <c r="H3" s="1657"/>
      <c r="I3" s="1657"/>
      <c r="J3" s="1657"/>
      <c r="K3" s="1657"/>
      <c r="L3" s="1657"/>
      <c r="M3" s="1657"/>
    </row>
    <row r="4" spans="1:13" ht="23.45" customHeight="1" x14ac:dyDescent="0.3">
      <c r="A4" s="318" t="s">
        <v>68</v>
      </c>
      <c r="B4" s="1657"/>
      <c r="C4" s="1657"/>
      <c r="D4" s="1657"/>
      <c r="E4" s="1657"/>
      <c r="F4" s="1657"/>
      <c r="G4" s="1657"/>
      <c r="H4" s="1657"/>
      <c r="I4" s="1657"/>
      <c r="J4" s="1657"/>
      <c r="K4" s="1657"/>
      <c r="L4" s="1657"/>
      <c r="M4" s="1657"/>
    </row>
    <row r="5" spans="1:13" ht="15" x14ac:dyDescent="0.25">
      <c r="A5" s="1028"/>
      <c r="B5" s="1658" t="s">
        <v>69</v>
      </c>
      <c r="C5" s="1658" t="s">
        <v>70</v>
      </c>
      <c r="D5" s="1028"/>
      <c r="E5" s="1657"/>
      <c r="F5" s="1657"/>
      <c r="G5" s="1657"/>
      <c r="H5" s="1657"/>
      <c r="I5" s="1657"/>
      <c r="J5" s="1657"/>
      <c r="K5" s="1657"/>
      <c r="L5" s="1657"/>
      <c r="M5" s="1657"/>
    </row>
    <row r="6" spans="1:13" ht="15" customHeight="1" x14ac:dyDescent="0.2">
      <c r="A6" s="1028"/>
      <c r="B6" s="1028" t="s">
        <v>71</v>
      </c>
      <c r="C6" s="1028" t="s">
        <v>72</v>
      </c>
      <c r="D6" s="1028" t="s">
        <v>73</v>
      </c>
      <c r="E6" s="1657"/>
      <c r="F6" s="1657"/>
      <c r="G6" s="1657"/>
      <c r="H6" s="1657"/>
      <c r="I6" s="1657"/>
      <c r="J6" s="1657"/>
      <c r="K6" s="1657"/>
      <c r="L6" s="1657"/>
      <c r="M6" s="1657"/>
    </row>
    <row r="7" spans="1:13" ht="15" customHeight="1" x14ac:dyDescent="0.25">
      <c r="A7" s="1028" t="s">
        <v>74</v>
      </c>
      <c r="B7" s="1659" t="s">
        <v>1538</v>
      </c>
      <c r="C7" s="1746" t="s">
        <v>75</v>
      </c>
      <c r="D7" s="1746"/>
      <c r="E7" s="1657"/>
      <c r="F7" s="1657"/>
      <c r="G7" s="1657"/>
      <c r="H7" s="1657"/>
      <c r="I7" s="1657"/>
      <c r="J7" s="1657"/>
      <c r="K7" s="1657"/>
      <c r="L7" s="1657"/>
      <c r="M7" s="1657"/>
    </row>
    <row r="8" spans="1:13" ht="15" customHeight="1" x14ac:dyDescent="0.2">
      <c r="A8" s="1028" t="s">
        <v>76</v>
      </c>
      <c r="B8" s="1660">
        <v>44</v>
      </c>
      <c r="C8" s="1660">
        <v>72</v>
      </c>
      <c r="D8" s="1660">
        <v>3168</v>
      </c>
      <c r="E8" s="1657"/>
      <c r="F8" s="1657"/>
      <c r="G8" s="1657"/>
      <c r="H8" s="1657"/>
      <c r="I8" s="1657"/>
      <c r="J8" s="1657"/>
      <c r="K8" s="1657"/>
      <c r="L8" s="1657"/>
      <c r="M8" s="1657"/>
    </row>
    <row r="9" spans="1:13" ht="15" customHeight="1" x14ac:dyDescent="0.2">
      <c r="A9" s="1028" t="s">
        <v>77</v>
      </c>
      <c r="B9" s="1660">
        <v>43.5</v>
      </c>
      <c r="C9" s="1660">
        <v>71.5</v>
      </c>
      <c r="D9" s="1661">
        <v>3110.25</v>
      </c>
      <c r="E9" s="1657"/>
      <c r="F9" s="1657"/>
      <c r="G9" s="1657"/>
      <c r="H9" s="1657"/>
      <c r="I9" s="1657"/>
      <c r="J9" s="1657"/>
      <c r="K9" s="1657"/>
      <c r="L9" s="1657"/>
      <c r="M9" s="1657"/>
    </row>
    <row r="10" spans="1:13" ht="15" customHeight="1" x14ac:dyDescent="0.25">
      <c r="A10" s="1028" t="s">
        <v>11</v>
      </c>
      <c r="B10" s="1659" t="s">
        <v>1538</v>
      </c>
      <c r="C10" s="1746" t="s">
        <v>75</v>
      </c>
      <c r="D10" s="1746"/>
      <c r="E10" s="1657"/>
      <c r="F10" s="1657"/>
      <c r="G10" s="1657"/>
      <c r="H10" s="1657"/>
      <c r="I10" s="1657"/>
      <c r="J10" s="1657"/>
      <c r="K10" s="1657"/>
      <c r="L10" s="1657"/>
      <c r="M10" s="1657"/>
    </row>
    <row r="11" spans="1:13" ht="15" customHeight="1" x14ac:dyDescent="0.2">
      <c r="A11" s="1028" t="s">
        <v>78</v>
      </c>
      <c r="B11" s="1660">
        <v>41</v>
      </c>
      <c r="C11" s="1660">
        <v>77.400000000000006</v>
      </c>
      <c r="D11" s="1661">
        <v>3173.4</v>
      </c>
      <c r="E11" s="1657"/>
      <c r="F11" s="1657"/>
      <c r="G11" s="1657"/>
      <c r="H11" s="1657"/>
      <c r="I11" s="1657"/>
      <c r="J11" s="1657"/>
      <c r="K11" s="1657"/>
      <c r="L11" s="1657"/>
      <c r="M11" s="1657"/>
    </row>
    <row r="12" spans="1:13" ht="15" customHeight="1" x14ac:dyDescent="0.2">
      <c r="A12" s="1028" t="s">
        <v>1807</v>
      </c>
      <c r="B12" s="1660">
        <v>42</v>
      </c>
      <c r="C12" s="1662">
        <v>75.383333333332999</v>
      </c>
      <c r="D12" s="1661">
        <f>+C12*B12</f>
        <v>3166.0999999999858</v>
      </c>
      <c r="E12" s="1657"/>
      <c r="F12" s="1657"/>
      <c r="G12" s="1657"/>
      <c r="H12" s="1657"/>
      <c r="I12" s="1657"/>
      <c r="J12" s="1657"/>
      <c r="K12" s="1657"/>
      <c r="L12" s="1657"/>
      <c r="M12" s="1657"/>
    </row>
    <row r="13" spans="1:13" ht="15" customHeight="1" x14ac:dyDescent="0.2">
      <c r="A13" s="1028" t="s">
        <v>1806</v>
      </c>
      <c r="B13" s="1660">
        <v>42.7</v>
      </c>
      <c r="C13" s="1660">
        <v>74.3</v>
      </c>
      <c r="D13" s="1661">
        <v>3172.61</v>
      </c>
      <c r="E13" s="1657"/>
      <c r="F13" s="1657"/>
      <c r="G13" s="1657"/>
      <c r="H13" s="1657"/>
      <c r="I13" s="1657"/>
      <c r="J13" s="1657"/>
      <c r="K13" s="1657"/>
      <c r="L13" s="1657"/>
      <c r="M13" s="1657"/>
    </row>
    <row r="14" spans="1:13" ht="15" customHeight="1" x14ac:dyDescent="0.2">
      <c r="A14" s="1028" t="s">
        <v>14</v>
      </c>
      <c r="B14" s="1662">
        <v>45.196199999999997</v>
      </c>
      <c r="C14" s="1660">
        <v>66.7</v>
      </c>
      <c r="D14" s="1661">
        <v>3014.84</v>
      </c>
      <c r="E14" s="1657"/>
      <c r="F14" s="1657"/>
      <c r="G14" s="1657"/>
      <c r="H14" s="1657"/>
      <c r="I14" s="1657"/>
      <c r="J14" s="1657"/>
      <c r="K14" s="1657"/>
      <c r="L14" s="1657"/>
      <c r="M14" s="1657"/>
    </row>
    <row r="15" spans="1:13" ht="15" customHeight="1" x14ac:dyDescent="0.25">
      <c r="A15" s="1028" t="s">
        <v>15</v>
      </c>
      <c r="B15" s="1662">
        <v>31.65</v>
      </c>
      <c r="C15" s="1746" t="s">
        <v>75</v>
      </c>
      <c r="D15" s="1746"/>
      <c r="E15" s="1657"/>
      <c r="F15" s="1657"/>
      <c r="G15" s="1657"/>
      <c r="H15" s="1657"/>
      <c r="I15" s="1657"/>
      <c r="J15" s="1657"/>
      <c r="K15" s="1657"/>
      <c r="L15" s="1657"/>
      <c r="M15" s="1657"/>
    </row>
    <row r="16" spans="1:13" ht="15" customHeight="1" x14ac:dyDescent="0.2">
      <c r="A16" s="1028" t="s">
        <v>79</v>
      </c>
      <c r="B16" s="1660">
        <v>42.7</v>
      </c>
      <c r="C16" s="1660">
        <v>75.25</v>
      </c>
      <c r="D16" s="1661">
        <v>3213.1750000000002</v>
      </c>
      <c r="E16" s="1657"/>
      <c r="F16" s="1657"/>
      <c r="G16" s="1657"/>
      <c r="H16" s="1657"/>
      <c r="I16" s="1657"/>
      <c r="J16" s="1657"/>
      <c r="K16" s="1657"/>
      <c r="L16" s="1657"/>
      <c r="M16" s="1657"/>
    </row>
    <row r="17" spans="1:15" ht="15" customHeight="1" x14ac:dyDescent="0.2">
      <c r="A17" s="1028" t="s">
        <v>80</v>
      </c>
      <c r="B17" s="1660">
        <v>42.5</v>
      </c>
      <c r="C17" s="1660">
        <v>72.900000000000006</v>
      </c>
      <c r="D17" s="1661">
        <v>3098.25</v>
      </c>
      <c r="E17" s="1657"/>
      <c r="F17" s="1657"/>
      <c r="G17" s="1657"/>
      <c r="H17" s="1657"/>
      <c r="I17" s="1657"/>
      <c r="J17" s="1657"/>
      <c r="K17" s="1657"/>
      <c r="L17" s="1657"/>
      <c r="M17" s="1657"/>
    </row>
    <row r="18" spans="1:15" ht="15" customHeight="1" x14ac:dyDescent="0.2">
      <c r="A18" s="1028" t="s">
        <v>67</v>
      </c>
      <c r="B18" s="1662">
        <v>41.4</v>
      </c>
      <c r="C18" s="1660">
        <v>73.3</v>
      </c>
      <c r="D18" s="1663"/>
      <c r="E18" s="1657"/>
      <c r="F18" s="1657"/>
      <c r="G18" s="1657"/>
      <c r="H18" s="1657"/>
      <c r="I18" s="1657"/>
      <c r="J18" s="1657"/>
      <c r="K18" s="1657"/>
      <c r="L18" s="1657"/>
      <c r="M18" s="1657"/>
    </row>
    <row r="19" spans="1:15" ht="15" customHeight="1" x14ac:dyDescent="0.2">
      <c r="A19" s="1028"/>
      <c r="B19" s="1660" t="s">
        <v>81</v>
      </c>
      <c r="C19" s="1660"/>
      <c r="D19" s="1660"/>
      <c r="E19" s="1664"/>
      <c r="F19" s="1657"/>
      <c r="G19" s="1657"/>
      <c r="H19" s="1657"/>
      <c r="I19" s="1657"/>
      <c r="J19" s="1657"/>
      <c r="K19" s="1657"/>
      <c r="L19" s="1657"/>
      <c r="M19" s="1657"/>
    </row>
    <row r="20" spans="1:15" ht="18.75" customHeight="1" x14ac:dyDescent="0.2">
      <c r="A20" s="1028" t="s">
        <v>82</v>
      </c>
      <c r="B20" s="1660">
        <v>0.26200000000000001</v>
      </c>
      <c r="C20" s="1660"/>
      <c r="D20" s="1660"/>
      <c r="E20" s="1664"/>
      <c r="F20" s="1657"/>
      <c r="G20" s="1657"/>
      <c r="H20" s="1657"/>
      <c r="I20" s="1657"/>
      <c r="J20" s="1657"/>
      <c r="K20" s="1657"/>
      <c r="L20" s="1657"/>
      <c r="M20" s="1657"/>
    </row>
    <row r="21" spans="1:15" x14ac:dyDescent="0.2">
      <c r="A21" s="1657"/>
      <c r="B21" s="1665"/>
      <c r="C21" s="1666"/>
      <c r="D21" s="1667"/>
      <c r="E21" s="1657"/>
      <c r="F21" s="1657"/>
      <c r="G21" s="1657"/>
      <c r="H21" s="1657"/>
      <c r="I21" s="1657"/>
      <c r="J21" s="1657"/>
      <c r="K21" s="1657"/>
      <c r="L21" s="1657"/>
      <c r="M21" s="1657"/>
    </row>
    <row r="22" spans="1:15" ht="20.25" x14ac:dyDescent="0.3">
      <c r="A22" s="318" t="s">
        <v>83</v>
      </c>
      <c r="B22" s="1657"/>
      <c r="C22" s="1657"/>
      <c r="D22" s="1657"/>
      <c r="E22" s="1657"/>
      <c r="F22" s="12"/>
      <c r="G22" s="1664"/>
      <c r="H22" s="1664"/>
      <c r="I22" s="1664"/>
      <c r="J22" s="1657"/>
      <c r="K22" s="1657"/>
      <c r="L22" s="1657"/>
      <c r="M22" s="1657"/>
    </row>
    <row r="23" spans="1:15" ht="26.25" customHeight="1" x14ac:dyDescent="0.25">
      <c r="A23" s="1028"/>
      <c r="B23" s="1658" t="s">
        <v>84</v>
      </c>
      <c r="C23" s="1658" t="s">
        <v>85</v>
      </c>
      <c r="D23" s="1657"/>
      <c r="E23" s="1657"/>
      <c r="F23" s="1657"/>
      <c r="G23" s="1657"/>
      <c r="H23" s="1657"/>
      <c r="I23" s="1657"/>
      <c r="J23" s="1657"/>
      <c r="K23" s="1657"/>
      <c r="L23" s="1657"/>
      <c r="M23" s="1657"/>
    </row>
    <row r="24" spans="1:15" ht="16.5" customHeight="1" x14ac:dyDescent="0.2">
      <c r="A24" s="1028"/>
      <c r="B24" s="1028" t="s">
        <v>86</v>
      </c>
      <c r="C24" s="1028"/>
      <c r="D24" s="1657"/>
      <c r="E24" s="1657"/>
      <c r="F24" s="1657"/>
      <c r="G24" s="1657"/>
      <c r="H24" s="1657"/>
      <c r="I24" s="1657"/>
      <c r="J24" s="1657"/>
      <c r="K24" s="1657"/>
      <c r="L24" s="1657"/>
      <c r="M24" s="1657"/>
    </row>
    <row r="25" spans="1:15" x14ac:dyDescent="0.2">
      <c r="A25" s="1028" t="s">
        <v>87</v>
      </c>
      <c r="B25" s="1660">
        <v>2</v>
      </c>
      <c r="C25" s="1660">
        <v>0.5</v>
      </c>
      <c r="D25" s="1657"/>
      <c r="E25" s="1657"/>
      <c r="F25" s="1657"/>
      <c r="G25" s="1657"/>
      <c r="H25" s="1657"/>
      <c r="I25" s="1657"/>
      <c r="J25" s="1657"/>
      <c r="K25" s="1657"/>
      <c r="L25" s="1657"/>
      <c r="M25" s="1657"/>
    </row>
    <row r="26" spans="1:15" ht="18" customHeight="1" x14ac:dyDescent="0.2">
      <c r="A26" s="1028" t="s">
        <v>2038</v>
      </c>
      <c r="B26" s="1745" t="s">
        <v>2039</v>
      </c>
      <c r="C26" s="1745" t="s">
        <v>2040</v>
      </c>
      <c r="D26" s="1657"/>
      <c r="E26" s="1657"/>
      <c r="F26" s="1657"/>
      <c r="G26" s="1657"/>
      <c r="H26" s="1657"/>
      <c r="I26" s="1657"/>
      <c r="J26" s="1657"/>
      <c r="K26" s="1657"/>
      <c r="L26" s="1657"/>
      <c r="M26" s="1657"/>
    </row>
    <row r="27" spans="1:15" ht="18" customHeight="1" x14ac:dyDescent="0.2">
      <c r="A27" s="1028" t="s">
        <v>91</v>
      </c>
      <c r="B27" s="1745"/>
      <c r="C27" s="1745"/>
      <c r="D27" s="1657"/>
      <c r="E27" s="1657"/>
      <c r="F27" s="1657"/>
      <c r="G27" s="1657"/>
      <c r="H27" s="1657"/>
      <c r="I27" s="1657"/>
      <c r="J27" s="1657"/>
      <c r="K27" s="1657"/>
      <c r="L27" s="1657"/>
      <c r="M27" s="1657"/>
    </row>
    <row r="28" spans="1:15" ht="18" customHeight="1" x14ac:dyDescent="0.2">
      <c r="A28" s="1028" t="s">
        <v>92</v>
      </c>
      <c r="B28" s="1745"/>
      <c r="C28" s="1745"/>
      <c r="D28" s="1657"/>
      <c r="E28" s="1657"/>
      <c r="F28" s="1657"/>
      <c r="G28" s="1657"/>
      <c r="H28" s="1657"/>
      <c r="I28" s="1657"/>
      <c r="J28" s="1657"/>
      <c r="K28" s="1657"/>
      <c r="L28" s="1657"/>
      <c r="M28" s="1657"/>
    </row>
    <row r="29" spans="1:15" ht="18" customHeight="1" x14ac:dyDescent="0.2">
      <c r="A29" s="1028" t="s">
        <v>93</v>
      </c>
      <c r="B29" s="1745"/>
      <c r="C29" s="1745"/>
      <c r="D29" s="1657"/>
      <c r="E29" s="1657"/>
      <c r="F29" s="1657"/>
      <c r="G29" s="1657"/>
      <c r="H29" s="1657"/>
      <c r="I29" s="1657"/>
      <c r="J29" s="1657"/>
      <c r="K29" s="1657"/>
      <c r="L29" s="1657"/>
      <c r="M29" s="1657"/>
    </row>
    <row r="30" spans="1:15" ht="18" customHeight="1" x14ac:dyDescent="0.2">
      <c r="A30" s="1028" t="s">
        <v>2041</v>
      </c>
      <c r="B30" s="1660">
        <v>3</v>
      </c>
      <c r="C30" s="1660">
        <v>92</v>
      </c>
      <c r="D30" s="1657"/>
      <c r="E30" s="1657"/>
      <c r="F30" s="1664"/>
      <c r="G30" s="1664"/>
      <c r="H30" s="1664"/>
      <c r="I30" s="1664"/>
      <c r="J30" s="1664"/>
      <c r="K30" s="1664"/>
      <c r="L30" s="1664"/>
      <c r="M30" s="1664"/>
      <c r="N30" s="11"/>
      <c r="O30" s="11"/>
    </row>
    <row r="31" spans="1:15" ht="12.75" customHeight="1" x14ac:dyDescent="0.2">
      <c r="A31" s="1028" t="s">
        <v>37</v>
      </c>
      <c r="B31" s="1660">
        <v>0.56000000000000005</v>
      </c>
      <c r="C31" s="1660">
        <v>4.26</v>
      </c>
      <c r="D31" s="1657"/>
      <c r="E31" s="1657"/>
      <c r="F31" s="1664"/>
      <c r="G31" s="13"/>
      <c r="H31" s="13"/>
      <c r="I31" s="13"/>
      <c r="J31" s="13"/>
      <c r="K31" s="13"/>
      <c r="L31" s="13"/>
      <c r="M31" s="13"/>
      <c r="N31" s="13"/>
      <c r="O31" s="11"/>
    </row>
    <row r="32" spans="1:15" ht="12.75" customHeight="1" x14ac:dyDescent="0.2">
      <c r="A32" s="1028" t="s">
        <v>88</v>
      </c>
      <c r="B32" s="1660">
        <v>2</v>
      </c>
      <c r="C32" s="1660">
        <v>7</v>
      </c>
      <c r="D32" s="1657"/>
      <c r="E32" s="1657"/>
      <c r="F32" s="1664"/>
      <c r="G32" s="1664"/>
      <c r="H32" s="1664"/>
      <c r="I32" s="1664"/>
      <c r="J32" s="1664"/>
      <c r="K32" s="1664"/>
      <c r="L32" s="1664"/>
      <c r="M32" s="1664"/>
      <c r="N32" s="11"/>
      <c r="O32" s="11"/>
    </row>
    <row r="33" spans="1:15" ht="12.75" customHeight="1" x14ac:dyDescent="0.2">
      <c r="A33" s="1028" t="s">
        <v>89</v>
      </c>
      <c r="B33" s="1660">
        <v>0.86</v>
      </c>
      <c r="C33" s="1660">
        <v>47.2</v>
      </c>
      <c r="D33" s="1657"/>
      <c r="E33" s="1657"/>
      <c r="F33" s="1664"/>
      <c r="G33" s="1664"/>
      <c r="H33" s="1664"/>
      <c r="I33" s="1664"/>
      <c r="J33" s="1664"/>
      <c r="K33" s="1664"/>
      <c r="L33" s="1664"/>
      <c r="M33" s="1664"/>
      <c r="N33" s="11"/>
      <c r="O33" s="11"/>
    </row>
    <row r="34" spans="1:15" x14ac:dyDescent="0.2">
      <c r="A34" s="1028" t="s">
        <v>90</v>
      </c>
      <c r="B34" s="1660"/>
      <c r="C34" s="1745" t="s">
        <v>1432</v>
      </c>
      <c r="D34" s="1657"/>
      <c r="E34" s="1657"/>
      <c r="F34" s="1657"/>
      <c r="G34" s="1657"/>
      <c r="H34" s="1657"/>
      <c r="I34" s="1657"/>
      <c r="J34" s="1657"/>
      <c r="K34" s="1657"/>
      <c r="L34" s="1657"/>
      <c r="M34" s="1657"/>
    </row>
    <row r="35" spans="1:15" x14ac:dyDescent="0.2">
      <c r="A35" s="1028" t="s">
        <v>91</v>
      </c>
      <c r="B35" s="1660">
        <v>0.6</v>
      </c>
      <c r="C35" s="1745"/>
      <c r="D35" s="1657"/>
      <c r="E35" s="1657"/>
      <c r="F35" s="1657"/>
      <c r="G35" s="1657"/>
      <c r="H35" s="1657"/>
      <c r="I35" s="1657"/>
      <c r="J35" s="1657"/>
      <c r="K35" s="1657"/>
      <c r="L35" s="1657"/>
      <c r="M35" s="1657"/>
    </row>
    <row r="36" spans="1:15" x14ac:dyDescent="0.2">
      <c r="A36" s="1028" t="s">
        <v>92</v>
      </c>
      <c r="B36" s="1660">
        <v>0.6</v>
      </c>
      <c r="C36" s="1745"/>
      <c r="D36" s="1657"/>
      <c r="E36" s="1657"/>
      <c r="F36" s="1657"/>
      <c r="G36" s="1657"/>
      <c r="H36" s="1657"/>
      <c r="I36" s="1657"/>
      <c r="J36" s="1657"/>
      <c r="K36" s="1657"/>
      <c r="L36" s="1657"/>
      <c r="M36" s="1657"/>
    </row>
    <row r="37" spans="1:15" x14ac:dyDescent="0.2">
      <c r="A37" s="1028" t="s">
        <v>93</v>
      </c>
      <c r="B37" s="1668">
        <v>3.5622463835455194</v>
      </c>
      <c r="C37" s="1745"/>
      <c r="D37" s="1657"/>
      <c r="E37" s="1657"/>
      <c r="F37" s="1657"/>
      <c r="G37" s="1657"/>
      <c r="H37" s="1657"/>
      <c r="I37" s="1657"/>
      <c r="J37" s="1657"/>
      <c r="K37" s="1657"/>
      <c r="L37" s="1657"/>
      <c r="M37" s="1657"/>
    </row>
    <row r="38" spans="1:15" x14ac:dyDescent="0.2">
      <c r="A38" s="1028" t="s">
        <v>94</v>
      </c>
      <c r="B38" s="1660"/>
      <c r="C38" s="1660"/>
      <c r="D38" s="1657"/>
      <c r="E38" s="1657"/>
      <c r="F38" s="1657"/>
      <c r="G38" s="1657"/>
      <c r="H38" s="1657"/>
      <c r="I38" s="1657"/>
      <c r="J38" s="1657"/>
      <c r="K38" s="1657"/>
      <c r="L38" s="1657"/>
      <c r="M38" s="1657"/>
    </row>
    <row r="39" spans="1:15" x14ac:dyDescent="0.2">
      <c r="A39" s="1028" t="s">
        <v>95</v>
      </c>
      <c r="B39" s="1660">
        <v>1.87</v>
      </c>
      <c r="C39" s="1660">
        <v>2.64</v>
      </c>
      <c r="D39" s="1657"/>
      <c r="E39" s="1657"/>
      <c r="F39" s="1657"/>
      <c r="G39" s="1657"/>
      <c r="H39" s="1657"/>
      <c r="I39" s="1657"/>
      <c r="J39" s="1657"/>
      <c r="K39" s="1657"/>
      <c r="L39" s="1657"/>
      <c r="M39" s="1657"/>
    </row>
    <row r="40" spans="1:15" x14ac:dyDescent="0.2">
      <c r="A40" s="1028" t="s">
        <v>96</v>
      </c>
      <c r="B40" s="1660">
        <v>5.8</v>
      </c>
      <c r="C40" s="1660">
        <v>10</v>
      </c>
      <c r="D40" s="1657"/>
      <c r="E40" s="1657"/>
      <c r="F40" s="1657"/>
      <c r="G40" s="1657"/>
      <c r="H40" s="1657"/>
      <c r="I40" s="1657"/>
      <c r="J40" s="1657"/>
      <c r="K40" s="1657"/>
      <c r="L40" s="1657"/>
      <c r="M40" s="1657"/>
    </row>
    <row r="41" spans="1:15" ht="12.75" customHeight="1" x14ac:dyDescent="0.2">
      <c r="A41" s="1028" t="s">
        <v>60</v>
      </c>
      <c r="B41" s="1660"/>
      <c r="C41" s="1660"/>
      <c r="D41" s="1657"/>
      <c r="E41" s="1657"/>
      <c r="F41" s="1657"/>
      <c r="G41" s="1657"/>
      <c r="H41" s="1657"/>
      <c r="I41" s="1657"/>
      <c r="J41" s="1657"/>
      <c r="K41" s="1657"/>
      <c r="L41" s="1657"/>
      <c r="M41" s="1657"/>
    </row>
    <row r="42" spans="1:15" x14ac:dyDescent="0.2">
      <c r="A42" s="1028" t="s">
        <v>97</v>
      </c>
      <c r="B42" s="1660">
        <v>2</v>
      </c>
      <c r="C42" s="1660">
        <v>7</v>
      </c>
      <c r="D42" s="1657"/>
      <c r="E42" s="1657"/>
      <c r="F42" s="1657"/>
      <c r="G42" s="1657"/>
      <c r="H42" s="1657"/>
      <c r="I42" s="1657"/>
      <c r="J42" s="1657"/>
      <c r="K42" s="1657"/>
      <c r="L42" s="1657"/>
      <c r="M42" s="1657"/>
    </row>
    <row r="43" spans="1:15" customFormat="1" x14ac:dyDescent="0.2">
      <c r="A43" s="1028" t="s">
        <v>98</v>
      </c>
      <c r="B43" s="1660">
        <v>2</v>
      </c>
      <c r="C43" s="1660">
        <v>7</v>
      </c>
      <c r="D43" s="1657"/>
      <c r="E43" s="1028"/>
      <c r="F43" s="1028"/>
      <c r="G43" s="1028"/>
      <c r="H43" s="1028"/>
      <c r="I43" s="1028"/>
      <c r="J43" s="1028"/>
      <c r="K43" s="1028"/>
      <c r="L43" s="1028"/>
      <c r="M43" s="1028"/>
    </row>
    <row r="44" spans="1:15" customFormat="1" x14ac:dyDescent="0.2">
      <c r="A44" s="1028" t="s">
        <v>99</v>
      </c>
      <c r="B44" s="1660">
        <v>0.6</v>
      </c>
      <c r="C44" s="1660">
        <v>1</v>
      </c>
      <c r="D44" s="1657"/>
      <c r="E44" s="1028"/>
      <c r="F44" s="1028"/>
      <c r="G44" s="1028"/>
      <c r="H44" s="1028"/>
      <c r="I44" s="1028"/>
      <c r="J44" s="1028"/>
      <c r="K44" s="1028"/>
      <c r="L44" s="1028"/>
      <c r="M44" s="1028"/>
    </row>
    <row r="45" spans="1:15" customFormat="1" x14ac:dyDescent="0.2">
      <c r="A45" s="1028" t="s">
        <v>1822</v>
      </c>
      <c r="B45" s="1660">
        <v>3</v>
      </c>
      <c r="C45" s="1660">
        <v>625</v>
      </c>
      <c r="D45" s="1657"/>
      <c r="E45" s="1028"/>
      <c r="F45" s="1028"/>
      <c r="G45" s="1028"/>
      <c r="H45" s="1028"/>
      <c r="I45" s="1028"/>
      <c r="J45" s="1028"/>
      <c r="K45" s="1028"/>
      <c r="L45" s="1028"/>
      <c r="M45" s="1028"/>
    </row>
    <row r="46" spans="1:15" customFormat="1" ht="12" x14ac:dyDescent="0.2">
      <c r="A46" s="1028"/>
      <c r="B46" s="1028"/>
      <c r="C46" s="1028"/>
      <c r="D46" s="1028"/>
      <c r="E46" s="1028"/>
      <c r="F46" s="1028"/>
      <c r="G46" s="1028"/>
      <c r="H46" s="1028"/>
      <c r="I46" s="1028"/>
      <c r="J46" s="1028"/>
      <c r="K46" s="1028"/>
      <c r="L46" s="1028"/>
      <c r="M46" s="1028"/>
    </row>
    <row r="47" spans="1:15" customFormat="1" ht="12" x14ac:dyDescent="0.2"/>
    <row r="48" spans="1:15" customFormat="1" ht="12" x14ac:dyDescent="0.2"/>
    <row r="49" customFormat="1" ht="12" x14ac:dyDescent="0.2"/>
    <row r="50" customFormat="1" ht="12" x14ac:dyDescent="0.2"/>
    <row r="51" customFormat="1" ht="12" x14ac:dyDescent="0.2"/>
    <row r="52" customFormat="1" ht="12" x14ac:dyDescent="0.2"/>
    <row r="53" customFormat="1" ht="12" x14ac:dyDescent="0.2"/>
    <row r="54" customFormat="1" ht="12" x14ac:dyDescent="0.2"/>
    <row r="55" customFormat="1" ht="12" x14ac:dyDescent="0.2"/>
    <row r="56" customFormat="1" ht="12" x14ac:dyDescent="0.2"/>
    <row r="57" customFormat="1" ht="12" x14ac:dyDescent="0.2"/>
    <row r="58" customFormat="1" ht="12" x14ac:dyDescent="0.2"/>
    <row r="59" customFormat="1" ht="12" x14ac:dyDescent="0.2"/>
    <row r="60" customFormat="1" ht="12" x14ac:dyDescent="0.2"/>
    <row r="61" customFormat="1" ht="12" x14ac:dyDescent="0.2"/>
    <row r="62" customFormat="1" ht="12" x14ac:dyDescent="0.2"/>
    <row r="63" customFormat="1" ht="12" x14ac:dyDescent="0.2"/>
    <row r="64" customFormat="1" ht="12" x14ac:dyDescent="0.2"/>
    <row r="65" customFormat="1" ht="12" x14ac:dyDescent="0.2"/>
  </sheetData>
  <mergeCells count="7">
    <mergeCell ref="C34:C37"/>
    <mergeCell ref="C7:D7"/>
    <mergeCell ref="C10:D10"/>
    <mergeCell ref="A1:B1"/>
    <mergeCell ref="C15:D15"/>
    <mergeCell ref="B26:B29"/>
    <mergeCell ref="C26:C29"/>
  </mergeCells>
  <hyperlinks>
    <hyperlink ref="A1" location="Contents!A1" display="To table of contents" xr:uid="{00000000-0004-0000-0300-000000000000}"/>
  </hyperlinks>
  <pageMargins left="0.46" right="0.45" top="0.72" bottom="0.69" header="0.5" footer="0.5"/>
  <pageSetup paperSize="9" scale="91" orientation="portrait" r:id="rId1"/>
  <headerFooter alignWithMargins="0"/>
  <customProperties>
    <customPr name="EpmWorksheetKeyString_GU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C4031-3AEF-43E8-B39E-D7D8841D8FCE}">
  <sheetPr>
    <tabColor theme="4" tint="0.79998168889431442"/>
    <pageSetUpPr fitToPage="1"/>
  </sheetPr>
  <dimension ref="A1:AI34"/>
  <sheetViews>
    <sheetView zoomScale="55" zoomScaleNormal="55" workbookViewId="0">
      <selection activeCell="U18" sqref="U18"/>
    </sheetView>
  </sheetViews>
  <sheetFormatPr defaultColWidth="10.6640625" defaultRowHeight="12.75" x14ac:dyDescent="0.2"/>
  <cols>
    <col min="1" max="1" width="6.5" style="767" customWidth="1"/>
    <col min="2" max="2" width="32.33203125" style="767" customWidth="1"/>
    <col min="3" max="3" width="17.33203125" style="767" bestFit="1" customWidth="1"/>
    <col min="4" max="16384" width="10.6640625" style="767"/>
  </cols>
  <sheetData>
    <row r="1" spans="1:35" ht="28.5" customHeight="1" x14ac:dyDescent="0.2">
      <c r="A1" s="1744" t="s">
        <v>2</v>
      </c>
      <c r="B1" s="1744"/>
    </row>
    <row r="2" spans="1:35" ht="20.25" x14ac:dyDescent="0.3">
      <c r="A2" s="539" t="s">
        <v>1069</v>
      </c>
      <c r="B2" s="540"/>
      <c r="C2" s="540"/>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row>
    <row r="3" spans="1:35" x14ac:dyDescent="0.2">
      <c r="A3" s="952"/>
      <c r="B3" s="952"/>
      <c r="C3" s="952"/>
      <c r="D3" s="951">
        <v>1990</v>
      </c>
      <c r="E3" s="951">
        <v>1991</v>
      </c>
      <c r="F3" s="951">
        <v>1992</v>
      </c>
      <c r="G3" s="951">
        <v>1993</v>
      </c>
      <c r="H3" s="951">
        <v>1994</v>
      </c>
      <c r="I3" s="951">
        <v>1995</v>
      </c>
      <c r="J3" s="951">
        <v>1996</v>
      </c>
      <c r="K3" s="951">
        <v>1997</v>
      </c>
      <c r="L3" s="951">
        <v>1998</v>
      </c>
      <c r="M3" s="951">
        <v>1999</v>
      </c>
      <c r="N3" s="951">
        <v>2000</v>
      </c>
      <c r="O3" s="951">
        <v>2001</v>
      </c>
      <c r="P3" s="951">
        <v>2002</v>
      </c>
      <c r="Q3" s="951">
        <v>2003</v>
      </c>
      <c r="R3" s="951">
        <v>2004</v>
      </c>
      <c r="S3" s="951">
        <v>2005</v>
      </c>
      <c r="T3" s="951">
        <v>2006</v>
      </c>
      <c r="U3" s="951">
        <v>2007</v>
      </c>
      <c r="V3" s="951">
        <v>2008</v>
      </c>
      <c r="W3" s="951">
        <v>2009</v>
      </c>
      <c r="X3" s="951">
        <v>2010</v>
      </c>
      <c r="Y3" s="951">
        <v>2011</v>
      </c>
      <c r="Z3" s="951">
        <v>2012</v>
      </c>
      <c r="AA3" s="951">
        <v>2013</v>
      </c>
      <c r="AB3" s="951">
        <v>2014</v>
      </c>
      <c r="AC3" s="951">
        <v>2015</v>
      </c>
      <c r="AD3" s="951">
        <v>2016</v>
      </c>
      <c r="AE3" s="951">
        <v>2017</v>
      </c>
      <c r="AF3" s="951">
        <v>2018</v>
      </c>
      <c r="AG3" s="951">
        <v>2019</v>
      </c>
      <c r="AH3" s="951">
        <v>2020</v>
      </c>
      <c r="AI3" s="1376">
        <v>2021</v>
      </c>
    </row>
    <row r="4" spans="1:35" x14ac:dyDescent="0.2">
      <c r="A4" s="952"/>
      <c r="B4" s="952"/>
      <c r="C4" s="952"/>
      <c r="D4" s="960"/>
      <c r="E4" s="960"/>
      <c r="F4" s="960"/>
      <c r="G4" s="960"/>
      <c r="H4" s="960"/>
      <c r="I4" s="960"/>
      <c r="J4" s="960"/>
      <c r="K4" s="960"/>
      <c r="L4" s="960"/>
      <c r="M4" s="960"/>
      <c r="N4" s="960"/>
      <c r="O4" s="960"/>
      <c r="P4" s="960"/>
      <c r="Q4" s="960"/>
      <c r="R4" s="960"/>
      <c r="S4" s="960"/>
      <c r="T4" s="960"/>
      <c r="U4" s="960"/>
      <c r="V4" s="960"/>
      <c r="W4" s="960"/>
      <c r="X4" s="960"/>
      <c r="Y4" s="952"/>
      <c r="Z4" s="952"/>
      <c r="AA4" s="952"/>
      <c r="AB4" s="952"/>
      <c r="AC4" s="952"/>
      <c r="AD4" s="952"/>
      <c r="AE4" s="952"/>
      <c r="AF4" s="952"/>
      <c r="AI4" s="1377"/>
    </row>
    <row r="5" spans="1:35" ht="14.25" x14ac:dyDescent="0.2">
      <c r="A5" s="955" t="s">
        <v>101</v>
      </c>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I5" s="1377"/>
    </row>
    <row r="6" spans="1:35" x14ac:dyDescent="0.2">
      <c r="B6" s="767" t="s">
        <v>36</v>
      </c>
      <c r="C6" s="796" t="s">
        <v>1070</v>
      </c>
      <c r="D6" s="957">
        <v>13</v>
      </c>
      <c r="E6" s="957">
        <v>12.5</v>
      </c>
      <c r="F6" s="957">
        <v>11.9</v>
      </c>
      <c r="G6" s="957">
        <v>11.8</v>
      </c>
      <c r="H6" s="957">
        <v>12.5</v>
      </c>
      <c r="I6" s="957">
        <v>14.1</v>
      </c>
      <c r="J6" s="957">
        <v>13.5684454756381</v>
      </c>
      <c r="K6" s="957">
        <v>14</v>
      </c>
      <c r="L6" s="957">
        <v>14.7</v>
      </c>
      <c r="M6" s="957">
        <v>15</v>
      </c>
      <c r="N6" s="957">
        <v>14.7</v>
      </c>
      <c r="O6" s="957">
        <v>14.7</v>
      </c>
      <c r="P6" s="957">
        <v>12.5</v>
      </c>
      <c r="Q6" s="957">
        <v>11.2</v>
      </c>
      <c r="R6" s="957">
        <v>10.6</v>
      </c>
      <c r="S6" s="957">
        <v>10.4</v>
      </c>
      <c r="T6" s="957">
        <v>9.7999999999999794</v>
      </c>
      <c r="U6" s="957">
        <v>8.4000000000000092</v>
      </c>
      <c r="V6" s="957">
        <v>7.2999999999999803</v>
      </c>
      <c r="W6" s="957">
        <v>6.6000000000000103</v>
      </c>
      <c r="X6" s="957">
        <v>7.2000000000000099</v>
      </c>
      <c r="Y6" s="957">
        <v>6.7000000000000197</v>
      </c>
      <c r="Z6" s="957">
        <v>5.4</v>
      </c>
      <c r="AA6" s="957">
        <v>6.1000000000000103</v>
      </c>
      <c r="AB6" s="957">
        <v>5.6000000000000201</v>
      </c>
      <c r="AC6" s="957">
        <v>6.7999999999999803</v>
      </c>
      <c r="AD6" s="957">
        <v>6.7999999999999803</v>
      </c>
      <c r="AE6" s="957">
        <v>5.6999999999999797</v>
      </c>
      <c r="AF6" s="957">
        <v>5.5156032000000002</v>
      </c>
      <c r="AG6" s="767">
        <v>6.1</v>
      </c>
      <c r="AH6" s="959">
        <f>6844.54/1000</f>
        <v>6.8445400000000003</v>
      </c>
      <c r="AI6" s="1380">
        <f>5796.92/1000</f>
        <v>5.7969200000000001</v>
      </c>
    </row>
    <row r="7" spans="1:35" x14ac:dyDescent="0.2">
      <c r="B7" s="767" t="s">
        <v>54</v>
      </c>
      <c r="C7" s="954" t="s">
        <v>102</v>
      </c>
      <c r="D7" s="957">
        <v>2.8943129999999999</v>
      </c>
      <c r="E7" s="957">
        <v>3.0241600000000002</v>
      </c>
      <c r="F7" s="957">
        <v>3.1375660000000001</v>
      </c>
      <c r="G7" s="957">
        <v>3.23285</v>
      </c>
      <c r="H7" s="957">
        <v>3.0408059999999999</v>
      </c>
      <c r="I7" s="957">
        <v>3.555069</v>
      </c>
      <c r="J7" s="957">
        <v>3.4720849999999999</v>
      </c>
      <c r="K7" s="957">
        <v>3.6864330000000001</v>
      </c>
      <c r="L7" s="957">
        <v>3.0548280000000001</v>
      </c>
      <c r="M7" s="957">
        <v>3.1851259999999999</v>
      </c>
      <c r="N7" s="957">
        <v>2.9715569999999998</v>
      </c>
      <c r="O7" s="957">
        <v>2.6647949999999998</v>
      </c>
      <c r="P7" s="957">
        <v>2.0671789999999999</v>
      </c>
      <c r="Q7" s="957">
        <v>1.9741500000000001</v>
      </c>
      <c r="R7" s="957">
        <v>1.883704</v>
      </c>
      <c r="S7" s="957">
        <v>1.901006</v>
      </c>
      <c r="T7" s="957">
        <v>1.862384</v>
      </c>
      <c r="U7" s="957">
        <v>1.758777</v>
      </c>
      <c r="V7" s="957">
        <v>1.9564790000000001</v>
      </c>
      <c r="W7" s="957">
        <v>2.157502</v>
      </c>
      <c r="X7" s="957">
        <v>1.683829</v>
      </c>
      <c r="Y7" s="957">
        <v>0.83799900000000005</v>
      </c>
      <c r="Z7" s="957">
        <v>0.56551300000000004</v>
      </c>
      <c r="AA7" s="957">
        <v>0.87190599999999996</v>
      </c>
      <c r="AB7" s="957">
        <v>1.370835</v>
      </c>
      <c r="AC7" s="957">
        <v>0.98399999999999999</v>
      </c>
      <c r="AD7" s="957">
        <v>0.78720000000000001</v>
      </c>
      <c r="AE7" s="957">
        <v>0.78720000000000001</v>
      </c>
      <c r="AF7" s="957">
        <v>0.73799999999999999</v>
      </c>
      <c r="AG7" s="767">
        <v>0.3</v>
      </c>
      <c r="AH7" s="767">
        <v>0</v>
      </c>
      <c r="AI7" s="1377">
        <v>0</v>
      </c>
    </row>
    <row r="8" spans="1:35" x14ac:dyDescent="0.2">
      <c r="C8" s="796"/>
      <c r="D8" s="952"/>
      <c r="E8" s="952"/>
      <c r="F8" s="952"/>
      <c r="G8" s="952"/>
      <c r="H8" s="952"/>
      <c r="I8" s="952"/>
      <c r="J8" s="952"/>
      <c r="K8" s="952"/>
      <c r="L8" s="952"/>
      <c r="M8" s="952"/>
      <c r="N8" s="952"/>
      <c r="O8" s="952"/>
      <c r="P8" s="952"/>
      <c r="Q8" s="952"/>
      <c r="R8" s="952"/>
      <c r="S8" s="952"/>
      <c r="T8" s="952"/>
      <c r="U8" s="952"/>
      <c r="V8" s="952"/>
      <c r="W8" s="952"/>
      <c r="X8" s="952"/>
      <c r="Y8" s="952"/>
      <c r="Z8" s="959"/>
      <c r="AA8" s="959"/>
      <c r="AB8" s="959"/>
      <c r="AC8" s="959"/>
      <c r="AD8" s="959"/>
      <c r="AE8" s="959"/>
      <c r="AF8" s="959"/>
      <c r="AG8" s="959"/>
      <c r="AH8" s="959"/>
      <c r="AI8" s="1377"/>
    </row>
    <row r="9" spans="1:35" ht="14.25" x14ac:dyDescent="0.2">
      <c r="A9" s="955" t="s">
        <v>1071</v>
      </c>
      <c r="C9" s="796"/>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I9" s="1377"/>
    </row>
    <row r="10" spans="1:35" x14ac:dyDescent="0.2">
      <c r="B10" s="958" t="s">
        <v>559</v>
      </c>
      <c r="C10" s="796" t="s">
        <v>1062</v>
      </c>
      <c r="D10" s="953">
        <v>4.0999999999999996</v>
      </c>
      <c r="E10" s="953">
        <v>4.04</v>
      </c>
      <c r="F10" s="953">
        <v>3.99</v>
      </c>
      <c r="G10" s="953">
        <v>3.93</v>
      </c>
      <c r="H10" s="953">
        <v>3.87</v>
      </c>
      <c r="I10" s="953">
        <v>3.81</v>
      </c>
      <c r="J10" s="953">
        <v>3.75</v>
      </c>
      <c r="K10" s="953">
        <v>3.68</v>
      </c>
      <c r="L10" s="953">
        <v>3.62</v>
      </c>
      <c r="M10" s="953">
        <v>3.55</v>
      </c>
      <c r="N10" s="953">
        <v>3.49</v>
      </c>
      <c r="O10" s="953">
        <v>3.43</v>
      </c>
      <c r="P10" s="953">
        <v>3.37</v>
      </c>
      <c r="Q10" s="953">
        <v>3.31</v>
      </c>
      <c r="R10" s="953">
        <v>3.24</v>
      </c>
      <c r="S10" s="953">
        <v>3.19</v>
      </c>
      <c r="T10" s="953">
        <v>3.12</v>
      </c>
      <c r="U10" s="953">
        <v>3.07</v>
      </c>
      <c r="V10" s="953">
        <v>3</v>
      </c>
      <c r="W10" s="953">
        <v>2.93</v>
      </c>
      <c r="X10" s="953">
        <v>2.86</v>
      </c>
      <c r="Y10" s="953">
        <v>2.8</v>
      </c>
      <c r="Z10" s="953">
        <v>2.75</v>
      </c>
      <c r="AA10" s="953">
        <v>2.7</v>
      </c>
      <c r="AB10" s="953">
        <v>2.65</v>
      </c>
      <c r="AC10" s="953">
        <v>2.37</v>
      </c>
      <c r="AD10" s="953">
        <v>2.29</v>
      </c>
      <c r="AE10" s="953">
        <v>2.3199999999999998</v>
      </c>
      <c r="AF10" s="953">
        <v>2.37</v>
      </c>
      <c r="AG10" s="959">
        <v>2.9</v>
      </c>
      <c r="AH10" s="959">
        <v>2.37</v>
      </c>
      <c r="AI10" s="1380">
        <v>2.34</v>
      </c>
    </row>
    <row r="11" spans="1:35" x14ac:dyDescent="0.2">
      <c r="B11" s="958" t="s">
        <v>561</v>
      </c>
      <c r="C11" s="954" t="s">
        <v>1072</v>
      </c>
      <c r="D11" s="953">
        <v>49.1</v>
      </c>
      <c r="E11" s="953">
        <v>49.1</v>
      </c>
      <c r="F11" s="953">
        <v>49.1</v>
      </c>
      <c r="G11" s="953">
        <v>49.1</v>
      </c>
      <c r="H11" s="953">
        <v>49.1</v>
      </c>
      <c r="I11" s="953">
        <v>49.1</v>
      </c>
      <c r="J11" s="953">
        <v>49.1</v>
      </c>
      <c r="K11" s="953">
        <v>49</v>
      </c>
      <c r="L11" s="953">
        <v>49</v>
      </c>
      <c r="M11" s="953">
        <v>49</v>
      </c>
      <c r="N11" s="953">
        <v>49</v>
      </c>
      <c r="O11" s="953">
        <v>49</v>
      </c>
      <c r="P11" s="953">
        <v>49</v>
      </c>
      <c r="Q11" s="953">
        <v>48.9</v>
      </c>
      <c r="R11" s="953">
        <v>48.9</v>
      </c>
      <c r="S11" s="953">
        <v>48.9</v>
      </c>
      <c r="T11" s="953">
        <v>48.9</v>
      </c>
      <c r="U11" s="953">
        <v>48.1</v>
      </c>
      <c r="V11" s="953">
        <v>47.4</v>
      </c>
      <c r="W11" s="953">
        <v>47.3</v>
      </c>
      <c r="X11" s="953">
        <v>47</v>
      </c>
      <c r="Y11" s="953">
        <v>46.5</v>
      </c>
      <c r="Z11" s="953">
        <v>46.2</v>
      </c>
      <c r="AA11" s="953">
        <v>45.8</v>
      </c>
      <c r="AB11" s="953">
        <v>45.4</v>
      </c>
      <c r="AC11" s="953">
        <v>46.8</v>
      </c>
      <c r="AD11" s="953">
        <v>46</v>
      </c>
      <c r="AE11" s="953">
        <v>45.4</v>
      </c>
      <c r="AF11" s="953">
        <v>46.5</v>
      </c>
      <c r="AG11" s="959">
        <v>52.9</v>
      </c>
      <c r="AH11" s="959">
        <v>45.9</v>
      </c>
      <c r="AI11" s="1380">
        <v>45.8</v>
      </c>
    </row>
    <row r="12" spans="1:35" x14ac:dyDescent="0.2">
      <c r="B12" s="958" t="s">
        <v>236</v>
      </c>
      <c r="C12" s="954" t="s">
        <v>1072</v>
      </c>
      <c r="D12" s="953">
        <v>2.59</v>
      </c>
      <c r="E12" s="953">
        <v>2.58</v>
      </c>
      <c r="F12" s="953">
        <v>2.57</v>
      </c>
      <c r="G12" s="953">
        <v>2.5499999999999998</v>
      </c>
      <c r="H12" s="953">
        <v>2.5299999999999998</v>
      </c>
      <c r="I12" s="953">
        <v>2.5099999999999998</v>
      </c>
      <c r="J12" s="953">
        <v>2.4900000000000002</v>
      </c>
      <c r="K12" s="953">
        <v>2.5099999999999998</v>
      </c>
      <c r="L12" s="953">
        <v>2.4300000000000002</v>
      </c>
      <c r="M12" s="953">
        <v>2.4</v>
      </c>
      <c r="N12" s="953">
        <v>2.37</v>
      </c>
      <c r="O12" s="953">
        <v>2.33</v>
      </c>
      <c r="P12" s="953">
        <v>2.29</v>
      </c>
      <c r="Q12" s="953">
        <v>2.25</v>
      </c>
      <c r="R12" s="953">
        <v>2.2200000000000002</v>
      </c>
      <c r="S12" s="953">
        <v>2.19</v>
      </c>
      <c r="T12" s="953">
        <v>2.16</v>
      </c>
      <c r="U12" s="953">
        <v>2.09</v>
      </c>
      <c r="V12" s="953">
        <v>2.0299999999999998</v>
      </c>
      <c r="W12" s="953">
        <v>2.02</v>
      </c>
      <c r="X12" s="953">
        <v>1.91</v>
      </c>
      <c r="Y12" s="953">
        <v>1.86</v>
      </c>
      <c r="Z12" s="953">
        <v>1.82</v>
      </c>
      <c r="AA12" s="953">
        <v>1.79</v>
      </c>
      <c r="AB12" s="953">
        <v>1.75</v>
      </c>
      <c r="AC12" s="953">
        <v>1.6</v>
      </c>
      <c r="AD12" s="953">
        <v>1.54</v>
      </c>
      <c r="AE12" s="953">
        <v>1.56</v>
      </c>
      <c r="AF12" s="953">
        <v>1.57</v>
      </c>
      <c r="AG12" s="959">
        <v>1.54</v>
      </c>
      <c r="AH12" s="959">
        <v>1.55</v>
      </c>
      <c r="AI12" s="1380">
        <v>1.55</v>
      </c>
    </row>
    <row r="13" spans="1:35" x14ac:dyDescent="0.2">
      <c r="B13" s="958" t="s">
        <v>1065</v>
      </c>
      <c r="C13" s="954" t="s">
        <v>1072</v>
      </c>
      <c r="D13" s="957">
        <v>3.8</v>
      </c>
      <c r="E13" s="957">
        <v>3.8</v>
      </c>
      <c r="F13" s="957">
        <v>3.81</v>
      </c>
      <c r="G13" s="957">
        <v>3.82</v>
      </c>
      <c r="H13" s="957">
        <v>3.84</v>
      </c>
      <c r="I13" s="957">
        <v>3.8</v>
      </c>
      <c r="J13" s="957">
        <v>3.82</v>
      </c>
      <c r="K13" s="957">
        <v>3.82</v>
      </c>
      <c r="L13" s="957">
        <v>3.81</v>
      </c>
      <c r="M13" s="957">
        <v>3.81</v>
      </c>
      <c r="N13" s="957">
        <v>3.81</v>
      </c>
      <c r="O13" s="957">
        <v>3.78</v>
      </c>
      <c r="P13" s="957">
        <v>3.79</v>
      </c>
      <c r="Q13" s="957">
        <v>3.8</v>
      </c>
      <c r="R13" s="957">
        <v>3.8</v>
      </c>
      <c r="S13" s="957">
        <v>3.8</v>
      </c>
      <c r="T13" s="957">
        <v>3.69</v>
      </c>
      <c r="U13" s="957">
        <v>3.84</v>
      </c>
      <c r="V13" s="957">
        <v>2.33</v>
      </c>
      <c r="W13" s="957">
        <v>2.36</v>
      </c>
      <c r="X13" s="957">
        <v>2.3199999999999998</v>
      </c>
      <c r="Y13" s="957">
        <v>2.16</v>
      </c>
      <c r="Z13" s="957">
        <v>2.2000000000000002</v>
      </c>
      <c r="AA13" s="957">
        <v>2.17</v>
      </c>
      <c r="AB13" s="957">
        <v>2.33</v>
      </c>
      <c r="AC13" s="957">
        <v>1.96</v>
      </c>
      <c r="AD13" s="957">
        <v>1.97</v>
      </c>
      <c r="AE13" s="957">
        <v>2.08</v>
      </c>
      <c r="AF13" s="957">
        <v>2.11</v>
      </c>
      <c r="AG13" s="956">
        <v>2.4</v>
      </c>
      <c r="AH13" s="767">
        <v>2.02</v>
      </c>
      <c r="AI13" s="1378">
        <v>2.02</v>
      </c>
    </row>
    <row r="14" spans="1:35" x14ac:dyDescent="0.2">
      <c r="B14" s="958" t="s">
        <v>908</v>
      </c>
      <c r="C14" s="954" t="s">
        <v>1072</v>
      </c>
      <c r="D14" s="953">
        <v>4.1100000000000003</v>
      </c>
      <c r="E14" s="953">
        <v>4.04</v>
      </c>
      <c r="F14" s="953">
        <v>3.96</v>
      </c>
      <c r="G14" s="953">
        <v>3.89</v>
      </c>
      <c r="H14" s="953">
        <v>3.82</v>
      </c>
      <c r="I14" s="953">
        <v>3.75</v>
      </c>
      <c r="J14" s="953">
        <v>3.67</v>
      </c>
      <c r="K14" s="953">
        <v>3.6</v>
      </c>
      <c r="L14" s="953">
        <v>3.52</v>
      </c>
      <c r="M14" s="953">
        <v>3.45</v>
      </c>
      <c r="N14" s="953">
        <v>3.37</v>
      </c>
      <c r="O14" s="953">
        <v>3.3</v>
      </c>
      <c r="P14" s="953">
        <v>3.23</v>
      </c>
      <c r="Q14" s="953">
        <v>3.16</v>
      </c>
      <c r="R14" s="953">
        <v>3.09</v>
      </c>
      <c r="S14" s="953">
        <v>3.02</v>
      </c>
      <c r="T14" s="953">
        <v>2.95</v>
      </c>
      <c r="U14" s="953">
        <v>2.89</v>
      </c>
      <c r="V14" s="953">
        <v>2.8</v>
      </c>
      <c r="W14" s="953">
        <v>2.72</v>
      </c>
      <c r="X14" s="953">
        <v>2.64</v>
      </c>
      <c r="Y14" s="953">
        <v>2.56</v>
      </c>
      <c r="Z14" s="953">
        <v>2.4900000000000002</v>
      </c>
      <c r="AA14" s="953">
        <v>2.42</v>
      </c>
      <c r="AB14" s="953">
        <v>2.35</v>
      </c>
      <c r="AC14" s="953">
        <v>2.0099999999999998</v>
      </c>
      <c r="AD14" s="953">
        <v>1.94</v>
      </c>
      <c r="AE14" s="953">
        <v>1.94</v>
      </c>
      <c r="AF14" s="953">
        <v>1.99</v>
      </c>
      <c r="AG14" s="959">
        <v>2.35</v>
      </c>
      <c r="AH14" s="959">
        <v>1.96</v>
      </c>
      <c r="AI14" s="1380">
        <v>1.95</v>
      </c>
    </row>
    <row r="15" spans="1:35" x14ac:dyDescent="0.2">
      <c r="B15" s="958" t="s">
        <v>909</v>
      </c>
      <c r="C15" s="954" t="s">
        <v>1072</v>
      </c>
      <c r="D15" s="957">
        <v>0.01</v>
      </c>
      <c r="E15" s="957">
        <v>0.01</v>
      </c>
      <c r="F15" s="957">
        <v>0.01</v>
      </c>
      <c r="G15" s="957">
        <v>0.01</v>
      </c>
      <c r="H15" s="957">
        <v>0.01</v>
      </c>
      <c r="I15" s="957">
        <v>0.01</v>
      </c>
      <c r="J15" s="957">
        <v>0.01</v>
      </c>
      <c r="K15" s="957">
        <v>0.01</v>
      </c>
      <c r="L15" s="957">
        <v>0.01</v>
      </c>
      <c r="M15" s="957">
        <v>0.01</v>
      </c>
      <c r="N15" s="957">
        <v>0.01</v>
      </c>
      <c r="O15" s="957">
        <v>0.01</v>
      </c>
      <c r="P15" s="957">
        <v>0.01</v>
      </c>
      <c r="Q15" s="957">
        <v>0.01</v>
      </c>
      <c r="R15" s="957">
        <v>0.01</v>
      </c>
      <c r="S15" s="957">
        <v>0.01</v>
      </c>
      <c r="T15" s="957">
        <v>0.01</v>
      </c>
      <c r="U15" s="957">
        <v>0.01</v>
      </c>
      <c r="V15" s="957">
        <v>0.01</v>
      </c>
      <c r="W15" s="957">
        <v>0.01</v>
      </c>
      <c r="X15" s="957">
        <v>0.01</v>
      </c>
      <c r="Y15" s="957">
        <v>0.01</v>
      </c>
      <c r="Z15" s="957">
        <v>0.01</v>
      </c>
      <c r="AA15" s="957">
        <v>0.01</v>
      </c>
      <c r="AB15" s="957">
        <v>0.01</v>
      </c>
      <c r="AC15" s="957">
        <v>0.01</v>
      </c>
      <c r="AD15" s="957">
        <v>0.01</v>
      </c>
      <c r="AE15" s="957">
        <v>0.01</v>
      </c>
      <c r="AF15" s="957">
        <v>0.01</v>
      </c>
      <c r="AG15" s="956">
        <v>0.01</v>
      </c>
      <c r="AH15" s="767">
        <v>0.01</v>
      </c>
      <c r="AI15" s="1378">
        <v>0.01</v>
      </c>
    </row>
    <row r="16" spans="1:35" x14ac:dyDescent="0.2">
      <c r="B16" s="958" t="s">
        <v>1073</v>
      </c>
      <c r="C16" s="954" t="s">
        <v>1072</v>
      </c>
      <c r="D16" s="953">
        <v>2.46</v>
      </c>
      <c r="E16" s="953">
        <v>2.4500000000000002</v>
      </c>
      <c r="F16" s="953">
        <v>2.44</v>
      </c>
      <c r="G16" s="953">
        <v>2.42</v>
      </c>
      <c r="H16" s="953">
        <v>2.4</v>
      </c>
      <c r="I16" s="953">
        <v>2.39</v>
      </c>
      <c r="J16" s="953">
        <v>2.36</v>
      </c>
      <c r="K16" s="953">
        <v>2.38</v>
      </c>
      <c r="L16" s="953">
        <v>2.31</v>
      </c>
      <c r="M16" s="953">
        <v>2.2799999999999998</v>
      </c>
      <c r="N16" s="953">
        <v>2.25</v>
      </c>
      <c r="O16" s="953">
        <v>2.21</v>
      </c>
      <c r="P16" s="953">
        <v>2.1800000000000002</v>
      </c>
      <c r="Q16" s="953">
        <v>2.14</v>
      </c>
      <c r="R16" s="953">
        <v>2.11</v>
      </c>
      <c r="S16" s="953">
        <v>2.08</v>
      </c>
      <c r="T16" s="953">
        <v>2.0499999999999998</v>
      </c>
      <c r="U16" s="953">
        <v>1.99</v>
      </c>
      <c r="V16" s="953">
        <v>1.93</v>
      </c>
      <c r="W16" s="953">
        <v>1.92</v>
      </c>
      <c r="X16" s="953">
        <v>1.81</v>
      </c>
      <c r="Y16" s="953">
        <v>1.77</v>
      </c>
      <c r="Z16" s="953">
        <v>1.73</v>
      </c>
      <c r="AA16" s="953">
        <v>1.7</v>
      </c>
      <c r="AB16" s="953">
        <v>1.66</v>
      </c>
      <c r="AC16" s="953">
        <v>1.52</v>
      </c>
      <c r="AD16" s="953">
        <v>1.46</v>
      </c>
      <c r="AE16" s="953">
        <v>1.48</v>
      </c>
      <c r="AF16" s="953">
        <v>1.49</v>
      </c>
      <c r="AG16" s="959">
        <v>1.47</v>
      </c>
      <c r="AH16" s="959">
        <v>1.47</v>
      </c>
      <c r="AI16" s="1380">
        <v>1.47</v>
      </c>
    </row>
    <row r="17" spans="1:35" x14ac:dyDescent="0.2">
      <c r="B17" s="958" t="s">
        <v>911</v>
      </c>
      <c r="C17" s="954" t="s">
        <v>1072</v>
      </c>
      <c r="D17" s="957">
        <v>0.86199999999999999</v>
      </c>
      <c r="E17" s="957">
        <v>0.85799999999999998</v>
      </c>
      <c r="F17" s="957">
        <v>0.85299999999999998</v>
      </c>
      <c r="G17" s="957">
        <v>0.84799999999999998</v>
      </c>
      <c r="H17" s="957">
        <v>0.84199999999999997</v>
      </c>
      <c r="I17" s="957">
        <v>0.83499999999999996</v>
      </c>
      <c r="J17" s="957">
        <v>0.82699999999999996</v>
      </c>
      <c r="K17" s="957">
        <v>0.83399999999999996</v>
      </c>
      <c r="L17" s="957">
        <v>0.80900000000000005</v>
      </c>
      <c r="M17" s="957">
        <v>0.79900000000000004</v>
      </c>
      <c r="N17" s="957">
        <v>0.78900000000000003</v>
      </c>
      <c r="O17" s="957">
        <v>0.77500000000000002</v>
      </c>
      <c r="P17" s="957">
        <v>0.76200000000000001</v>
      </c>
      <c r="Q17" s="957">
        <v>0.75</v>
      </c>
      <c r="R17" s="957">
        <v>0.73699999999999999</v>
      </c>
      <c r="S17" s="957">
        <v>0.72899999999999998</v>
      </c>
      <c r="T17" s="957">
        <v>0.71899999999999997</v>
      </c>
      <c r="U17" s="957">
        <v>0.69599999999999995</v>
      </c>
      <c r="V17" s="957">
        <v>0.67500000000000004</v>
      </c>
      <c r="W17" s="957">
        <v>0.67200000000000004</v>
      </c>
      <c r="X17" s="957">
        <v>0.63400000000000001</v>
      </c>
      <c r="Y17" s="957">
        <v>0.61799999999999999</v>
      </c>
      <c r="Z17" s="957">
        <v>0.60699999999999998</v>
      </c>
      <c r="AA17" s="957">
        <v>0.59499999999999997</v>
      </c>
      <c r="AB17" s="957">
        <v>0.58199999999999996</v>
      </c>
      <c r="AC17" s="957">
        <v>0.53300000000000003</v>
      </c>
      <c r="AD17" s="957">
        <v>0.51100000000000001</v>
      </c>
      <c r="AE17" s="957">
        <v>0.51800000000000002</v>
      </c>
      <c r="AF17" s="957">
        <v>0.52300000000000002</v>
      </c>
      <c r="AG17" s="956">
        <v>0.51400000000000001</v>
      </c>
      <c r="AH17" s="956">
        <v>0.51500000000000001</v>
      </c>
      <c r="AI17" s="1378">
        <v>0.51600000000000001</v>
      </c>
    </row>
    <row r="18" spans="1:35" x14ac:dyDescent="0.2">
      <c r="C18" s="796"/>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2"/>
      <c r="AB18" s="952"/>
      <c r="AC18" s="952"/>
      <c r="AD18" s="952"/>
      <c r="AE18" s="952"/>
      <c r="AF18" s="952"/>
      <c r="AI18" s="1377"/>
    </row>
    <row r="19" spans="1:35" x14ac:dyDescent="0.2">
      <c r="A19" s="955" t="s">
        <v>1074</v>
      </c>
      <c r="C19" s="796"/>
      <c r="D19" s="952"/>
      <c r="E19" s="952"/>
      <c r="F19" s="952"/>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I19" s="1377"/>
    </row>
    <row r="20" spans="1:35" x14ac:dyDescent="0.2">
      <c r="B20" s="958" t="s">
        <v>559</v>
      </c>
      <c r="C20" s="796" t="s">
        <v>1062</v>
      </c>
      <c r="D20" s="953">
        <v>3.14</v>
      </c>
      <c r="E20" s="953">
        <v>3.14</v>
      </c>
      <c r="F20" s="953">
        <v>3.14</v>
      </c>
      <c r="G20" s="953">
        <v>3.14</v>
      </c>
      <c r="H20" s="953">
        <v>3.14</v>
      </c>
      <c r="I20" s="953">
        <v>3.14</v>
      </c>
      <c r="J20" s="953">
        <v>3.14</v>
      </c>
      <c r="K20" s="953">
        <v>3.14</v>
      </c>
      <c r="L20" s="953">
        <v>3.14</v>
      </c>
      <c r="M20" s="953">
        <v>3.14</v>
      </c>
      <c r="N20" s="953">
        <v>3.14</v>
      </c>
      <c r="O20" s="953">
        <v>3.12</v>
      </c>
      <c r="P20" s="953">
        <v>3.11</v>
      </c>
      <c r="Q20" s="953">
        <v>3.1</v>
      </c>
      <c r="R20" s="953">
        <v>3.06</v>
      </c>
      <c r="S20" s="953">
        <v>3.08</v>
      </c>
      <c r="T20" s="953">
        <v>3.08</v>
      </c>
      <c r="U20" s="953">
        <v>3.16</v>
      </c>
      <c r="V20" s="953">
        <v>3.37</v>
      </c>
      <c r="W20" s="953">
        <v>3.43</v>
      </c>
      <c r="X20" s="953">
        <v>2.98</v>
      </c>
      <c r="Y20" s="953">
        <v>3.04</v>
      </c>
      <c r="Z20" s="953">
        <v>3.14</v>
      </c>
      <c r="AA20" s="953">
        <v>3.19</v>
      </c>
      <c r="AB20" s="953">
        <v>3.58</v>
      </c>
      <c r="AC20" s="953">
        <v>3.3</v>
      </c>
      <c r="AD20" s="953">
        <v>3.29</v>
      </c>
      <c r="AE20" s="953">
        <v>3.75</v>
      </c>
      <c r="AF20" s="953">
        <v>3.73</v>
      </c>
      <c r="AG20" s="959">
        <v>4.05</v>
      </c>
      <c r="AH20" s="959">
        <v>3.41</v>
      </c>
      <c r="AI20" s="1380">
        <v>3.31</v>
      </c>
    </row>
    <row r="21" spans="1:35" x14ac:dyDescent="0.2">
      <c r="B21" s="958" t="s">
        <v>561</v>
      </c>
      <c r="C21" s="954" t="s">
        <v>1072</v>
      </c>
      <c r="D21" s="953">
        <v>81.599999999999994</v>
      </c>
      <c r="E21" s="953">
        <v>81.599999999999994</v>
      </c>
      <c r="F21" s="953">
        <v>81.599999999999994</v>
      </c>
      <c r="G21" s="953">
        <v>81.599999999999994</v>
      </c>
      <c r="H21" s="953">
        <v>81.599999999999994</v>
      </c>
      <c r="I21" s="953">
        <v>81.599999999999994</v>
      </c>
      <c r="J21" s="953">
        <v>81.599999999999994</v>
      </c>
      <c r="K21" s="953">
        <v>81.5</v>
      </c>
      <c r="L21" s="953">
        <v>81.5</v>
      </c>
      <c r="M21" s="953">
        <v>81.5</v>
      </c>
      <c r="N21" s="953">
        <v>81.5</v>
      </c>
      <c r="O21" s="953">
        <v>81.3</v>
      </c>
      <c r="P21" s="953">
        <v>81.099999999999994</v>
      </c>
      <c r="Q21" s="953">
        <v>80.8</v>
      </c>
      <c r="R21" s="953">
        <v>80.2</v>
      </c>
      <c r="S21" s="953">
        <v>80.5</v>
      </c>
      <c r="T21" s="953">
        <v>80.5</v>
      </c>
      <c r="U21" s="953">
        <v>80.900000000000006</v>
      </c>
      <c r="V21" s="953">
        <v>79.900000000000006</v>
      </c>
      <c r="W21" s="953">
        <v>78.7</v>
      </c>
      <c r="X21" s="953">
        <v>77.5</v>
      </c>
      <c r="Y21" s="953">
        <v>74</v>
      </c>
      <c r="Z21" s="953">
        <v>72.7</v>
      </c>
      <c r="AA21" s="953">
        <v>72.2</v>
      </c>
      <c r="AB21" s="953">
        <v>72</v>
      </c>
      <c r="AC21" s="953">
        <v>65</v>
      </c>
      <c r="AD21" s="953">
        <v>60.7</v>
      </c>
      <c r="AE21" s="953">
        <v>65.3</v>
      </c>
      <c r="AF21" s="953">
        <v>61.8</v>
      </c>
      <c r="AG21" s="959">
        <v>69</v>
      </c>
      <c r="AH21" s="959">
        <v>59.6</v>
      </c>
      <c r="AI21" s="1377">
        <v>61.3</v>
      </c>
    </row>
    <row r="22" spans="1:35" x14ac:dyDescent="0.2">
      <c r="B22" s="958" t="s">
        <v>236</v>
      </c>
      <c r="C22" s="954" t="s">
        <v>1072</v>
      </c>
      <c r="D22" s="953">
        <v>5.31</v>
      </c>
      <c r="E22" s="953">
        <v>5.31</v>
      </c>
      <c r="F22" s="953">
        <v>5.31</v>
      </c>
      <c r="G22" s="953">
        <v>5.31</v>
      </c>
      <c r="H22" s="953">
        <v>5.31</v>
      </c>
      <c r="I22" s="953">
        <v>5.31</v>
      </c>
      <c r="J22" s="953">
        <v>5.31</v>
      </c>
      <c r="K22" s="953">
        <v>5.31</v>
      </c>
      <c r="L22" s="953">
        <v>5.31</v>
      </c>
      <c r="M22" s="953">
        <v>5.31</v>
      </c>
      <c r="N22" s="953">
        <v>5.31</v>
      </c>
      <c r="O22" s="953">
        <v>5.16</v>
      </c>
      <c r="P22" s="953">
        <v>4.97</v>
      </c>
      <c r="Q22" s="953">
        <v>4.7699999999999996</v>
      </c>
      <c r="R22" s="953">
        <v>4.2300000000000004</v>
      </c>
      <c r="S22" s="953">
        <v>4.5199999999999996</v>
      </c>
      <c r="T22" s="953">
        <v>4.47</v>
      </c>
      <c r="U22" s="953">
        <v>4.75</v>
      </c>
      <c r="V22" s="953">
        <v>4.46</v>
      </c>
      <c r="W22" s="953">
        <v>4.5599999999999996</v>
      </c>
      <c r="X22" s="953">
        <v>4.4000000000000004</v>
      </c>
      <c r="Y22" s="953">
        <v>3.46</v>
      </c>
      <c r="Z22" s="953">
        <v>3.46</v>
      </c>
      <c r="AA22" s="953">
        <v>3.47</v>
      </c>
      <c r="AB22" s="953">
        <v>3.5</v>
      </c>
      <c r="AC22" s="953">
        <v>3.46</v>
      </c>
      <c r="AD22" s="953">
        <v>3.06</v>
      </c>
      <c r="AE22" s="953">
        <v>3.15</v>
      </c>
      <c r="AF22" s="953">
        <v>3.05</v>
      </c>
      <c r="AG22" s="959">
        <v>3.16</v>
      </c>
      <c r="AH22" s="959">
        <v>2.97</v>
      </c>
      <c r="AI22" s="1380">
        <v>2.96</v>
      </c>
    </row>
    <row r="23" spans="1:35" x14ac:dyDescent="0.2">
      <c r="B23" s="958" t="s">
        <v>1065</v>
      </c>
      <c r="C23" s="954" t="s">
        <v>1072</v>
      </c>
      <c r="D23" s="953">
        <v>54.1</v>
      </c>
      <c r="E23" s="953">
        <v>54.1</v>
      </c>
      <c r="F23" s="953">
        <v>54.1</v>
      </c>
      <c r="G23" s="953">
        <v>54.1</v>
      </c>
      <c r="H23" s="953">
        <v>54.1</v>
      </c>
      <c r="I23" s="953">
        <v>54.1</v>
      </c>
      <c r="J23" s="953">
        <v>54.1</v>
      </c>
      <c r="K23" s="953">
        <v>54.1</v>
      </c>
      <c r="L23" s="953">
        <v>54.1</v>
      </c>
      <c r="M23" s="953">
        <v>54.1</v>
      </c>
      <c r="N23" s="953">
        <v>54.1</v>
      </c>
      <c r="O23" s="953">
        <v>54.1</v>
      </c>
      <c r="P23" s="953">
        <v>54.1</v>
      </c>
      <c r="Q23" s="953">
        <v>54.1</v>
      </c>
      <c r="R23" s="953">
        <v>54.1</v>
      </c>
      <c r="S23" s="953">
        <v>54.1</v>
      </c>
      <c r="T23" s="953">
        <v>54.1</v>
      </c>
      <c r="U23" s="953">
        <v>40.299999999999997</v>
      </c>
      <c r="V23" s="953">
        <v>29.9</v>
      </c>
      <c r="W23" s="953">
        <v>30</v>
      </c>
      <c r="X23" s="953">
        <v>28.9</v>
      </c>
      <c r="Y23" s="953">
        <v>19.899999999999999</v>
      </c>
      <c r="Z23" s="953">
        <v>19.899999999999999</v>
      </c>
      <c r="AA23" s="953">
        <v>19.899999999999999</v>
      </c>
      <c r="AB23" s="953">
        <v>19.899999999999999</v>
      </c>
      <c r="AC23" s="953">
        <v>9.4</v>
      </c>
      <c r="AD23" s="953">
        <v>3.96</v>
      </c>
      <c r="AE23" s="953">
        <v>3.95</v>
      </c>
      <c r="AF23" s="953">
        <v>3</v>
      </c>
      <c r="AG23" s="767">
        <v>2.6</v>
      </c>
      <c r="AH23" s="959">
        <v>2.2000000000000002</v>
      </c>
      <c r="AI23" s="1380">
        <v>2.2000000000000002</v>
      </c>
    </row>
    <row r="24" spans="1:35" x14ac:dyDescent="0.2">
      <c r="B24" s="958" t="s">
        <v>908</v>
      </c>
      <c r="C24" s="954" t="s">
        <v>1072</v>
      </c>
      <c r="D24" s="953">
        <v>2.5099999999999998</v>
      </c>
      <c r="E24" s="953">
        <v>2.5099999999999998</v>
      </c>
      <c r="F24" s="953">
        <v>2.5099999999999998</v>
      </c>
      <c r="G24" s="953">
        <v>2.5099999999999998</v>
      </c>
      <c r="H24" s="953">
        <v>2.5099999999999998</v>
      </c>
      <c r="I24" s="953">
        <v>2.5099999999999998</v>
      </c>
      <c r="J24" s="953">
        <v>2.5099999999999998</v>
      </c>
      <c r="K24" s="953">
        <v>2.5099999999999998</v>
      </c>
      <c r="L24" s="953">
        <v>2.5099999999999998</v>
      </c>
      <c r="M24" s="953">
        <v>2.5099999999999998</v>
      </c>
      <c r="N24" s="953">
        <v>2.5099999999999998</v>
      </c>
      <c r="O24" s="953">
        <v>2.4900000000000002</v>
      </c>
      <c r="P24" s="953">
        <v>2.4700000000000002</v>
      </c>
      <c r="Q24" s="953">
        <v>2.44</v>
      </c>
      <c r="R24" s="953">
        <v>2.37</v>
      </c>
      <c r="S24" s="953">
        <v>2.41</v>
      </c>
      <c r="T24" s="953">
        <v>2.41</v>
      </c>
      <c r="U24" s="953">
        <v>2.33</v>
      </c>
      <c r="V24" s="953">
        <v>2.27</v>
      </c>
      <c r="W24" s="953">
        <v>2.25</v>
      </c>
      <c r="X24" s="953">
        <v>1.99</v>
      </c>
      <c r="Y24" s="953">
        <v>1.93</v>
      </c>
      <c r="Z24" s="953">
        <v>1.92</v>
      </c>
      <c r="AA24" s="953">
        <v>1.91</v>
      </c>
      <c r="AB24" s="953">
        <v>2.0299999999999998</v>
      </c>
      <c r="AC24" s="953">
        <v>2.4500000000000002</v>
      </c>
      <c r="AD24" s="953">
        <v>2.2799999999999998</v>
      </c>
      <c r="AE24" s="953">
        <v>2.71</v>
      </c>
      <c r="AF24" s="953">
        <v>2.52</v>
      </c>
      <c r="AG24" s="959">
        <v>3.09</v>
      </c>
      <c r="AH24" s="959">
        <v>2.29</v>
      </c>
      <c r="AI24" s="1380">
        <v>2.2799999999999998</v>
      </c>
    </row>
    <row r="25" spans="1:35" x14ac:dyDescent="0.2">
      <c r="B25" s="958" t="s">
        <v>909</v>
      </c>
      <c r="C25" s="954" t="s">
        <v>1072</v>
      </c>
      <c r="D25" s="957">
        <v>0.01</v>
      </c>
      <c r="E25" s="957">
        <v>0.01</v>
      </c>
      <c r="F25" s="957">
        <v>0.01</v>
      </c>
      <c r="G25" s="957">
        <v>0.01</v>
      </c>
      <c r="H25" s="957">
        <v>0.01</v>
      </c>
      <c r="I25" s="957">
        <v>0.01</v>
      </c>
      <c r="J25" s="957">
        <v>0.01</v>
      </c>
      <c r="K25" s="957">
        <v>0.01</v>
      </c>
      <c r="L25" s="957">
        <v>0.01</v>
      </c>
      <c r="M25" s="957">
        <v>0.01</v>
      </c>
      <c r="N25" s="957">
        <v>0.01</v>
      </c>
      <c r="O25" s="957">
        <v>0.01</v>
      </c>
      <c r="P25" s="957">
        <v>0.01</v>
      </c>
      <c r="Q25" s="957">
        <v>0.01</v>
      </c>
      <c r="R25" s="957">
        <v>0.01</v>
      </c>
      <c r="S25" s="957">
        <v>0.01</v>
      </c>
      <c r="T25" s="957">
        <v>0.01</v>
      </c>
      <c r="U25" s="957">
        <v>0.01</v>
      </c>
      <c r="V25" s="957">
        <v>0.01</v>
      </c>
      <c r="W25" s="957">
        <v>0.01</v>
      </c>
      <c r="X25" s="957">
        <v>0.01</v>
      </c>
      <c r="Y25" s="957">
        <v>0.01</v>
      </c>
      <c r="Z25" s="957">
        <v>0.01</v>
      </c>
      <c r="AA25" s="957">
        <v>0.01</v>
      </c>
      <c r="AB25" s="957">
        <v>0.01</v>
      </c>
      <c r="AC25" s="957">
        <v>0.01</v>
      </c>
      <c r="AD25" s="957">
        <v>0.01</v>
      </c>
      <c r="AE25" s="957">
        <v>0.01</v>
      </c>
      <c r="AF25" s="957">
        <v>0.01</v>
      </c>
      <c r="AG25" s="956">
        <v>0.01</v>
      </c>
      <c r="AH25" s="956">
        <v>0.01</v>
      </c>
      <c r="AI25" s="1378">
        <v>0.01</v>
      </c>
    </row>
    <row r="26" spans="1:35" x14ac:dyDescent="0.2">
      <c r="B26" s="958" t="s">
        <v>1073</v>
      </c>
      <c r="C26" s="954" t="s">
        <v>1072</v>
      </c>
      <c r="D26" s="953">
        <v>5.04</v>
      </c>
      <c r="E26" s="953">
        <v>5.04</v>
      </c>
      <c r="F26" s="953">
        <v>5.04</v>
      </c>
      <c r="G26" s="953">
        <v>5.04</v>
      </c>
      <c r="H26" s="953">
        <v>5.04</v>
      </c>
      <c r="I26" s="953">
        <v>5.04</v>
      </c>
      <c r="J26" s="953">
        <v>5.05</v>
      </c>
      <c r="K26" s="953">
        <v>5.05</v>
      </c>
      <c r="L26" s="953">
        <v>5.05</v>
      </c>
      <c r="M26" s="953">
        <v>5.05</v>
      </c>
      <c r="N26" s="953">
        <v>5.05</v>
      </c>
      <c r="O26" s="953">
        <v>4.9000000000000004</v>
      </c>
      <c r="P26" s="953">
        <v>4.72</v>
      </c>
      <c r="Q26" s="953">
        <v>4.53</v>
      </c>
      <c r="R26" s="953">
        <v>4.0199999999999996</v>
      </c>
      <c r="S26" s="953">
        <v>4.29</v>
      </c>
      <c r="T26" s="953">
        <v>4.25</v>
      </c>
      <c r="U26" s="953">
        <v>4.51</v>
      </c>
      <c r="V26" s="953">
        <v>4.24</v>
      </c>
      <c r="W26" s="953">
        <v>4.33</v>
      </c>
      <c r="X26" s="953">
        <v>4.18</v>
      </c>
      <c r="Y26" s="953">
        <v>3.29</v>
      </c>
      <c r="Z26" s="953">
        <v>3.29</v>
      </c>
      <c r="AA26" s="953">
        <v>3.3</v>
      </c>
      <c r="AB26" s="953">
        <v>3.32</v>
      </c>
      <c r="AC26" s="953">
        <v>3.28</v>
      </c>
      <c r="AD26" s="953">
        <v>2.91</v>
      </c>
      <c r="AE26" s="953">
        <v>2.99</v>
      </c>
      <c r="AF26" s="953">
        <v>2.89</v>
      </c>
      <c r="AG26" s="959">
        <v>3</v>
      </c>
      <c r="AH26" s="959">
        <v>2.83</v>
      </c>
      <c r="AI26" s="1378">
        <v>2.81</v>
      </c>
    </row>
    <row r="27" spans="1:35" x14ac:dyDescent="0.2">
      <c r="B27" s="958" t="s">
        <v>911</v>
      </c>
      <c r="C27" s="954" t="s">
        <v>1072</v>
      </c>
      <c r="D27" s="957">
        <v>1.01</v>
      </c>
      <c r="E27" s="957">
        <v>1.01</v>
      </c>
      <c r="F27" s="957">
        <v>1.01</v>
      </c>
      <c r="G27" s="957">
        <v>1.01</v>
      </c>
      <c r="H27" s="957">
        <v>1.01</v>
      </c>
      <c r="I27" s="957">
        <v>1.01</v>
      </c>
      <c r="J27" s="957">
        <v>1.01</v>
      </c>
      <c r="K27" s="957">
        <v>1.01</v>
      </c>
      <c r="L27" s="957">
        <v>1.01</v>
      </c>
      <c r="M27" s="957">
        <v>1.01</v>
      </c>
      <c r="N27" s="957">
        <v>1.01</v>
      </c>
      <c r="O27" s="957">
        <v>0.98</v>
      </c>
      <c r="P27" s="957">
        <v>0.94499999999999995</v>
      </c>
      <c r="Q27" s="957">
        <v>0.90600000000000003</v>
      </c>
      <c r="R27" s="957">
        <v>0.80300000000000005</v>
      </c>
      <c r="S27" s="957">
        <v>0.85899999999999999</v>
      </c>
      <c r="T27" s="957">
        <v>0.85</v>
      </c>
      <c r="U27" s="957">
        <v>0.90200000000000002</v>
      </c>
      <c r="V27" s="957">
        <v>0.84799999999999998</v>
      </c>
      <c r="W27" s="957">
        <v>0.86699999999999999</v>
      </c>
      <c r="X27" s="957">
        <v>0.83699999999999997</v>
      </c>
      <c r="Y27" s="957">
        <v>0.65800000000000003</v>
      </c>
      <c r="Z27" s="957">
        <v>0.65700000000000003</v>
      </c>
      <c r="AA27" s="957">
        <v>0.65900000000000003</v>
      </c>
      <c r="AB27" s="957">
        <v>0.66500000000000004</v>
      </c>
      <c r="AC27" s="957">
        <v>0.65700000000000003</v>
      </c>
      <c r="AD27" s="957">
        <v>0.58099999999999996</v>
      </c>
      <c r="AE27" s="957">
        <v>0.59799999999999998</v>
      </c>
      <c r="AF27" s="957">
        <v>0.57899999999999996</v>
      </c>
      <c r="AG27" s="956">
        <v>0.6</v>
      </c>
      <c r="AH27" s="956">
        <v>0.56499999999999995</v>
      </c>
      <c r="AI27" s="1378">
        <v>0.56200000000000006</v>
      </c>
    </row>
    <row r="28" spans="1:35" x14ac:dyDescent="0.2">
      <c r="C28" s="796"/>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I28" s="1377"/>
    </row>
    <row r="29" spans="1:35" ht="14.25" x14ac:dyDescent="0.2">
      <c r="A29" s="955" t="s">
        <v>1075</v>
      </c>
      <c r="C29" s="796" t="s">
        <v>1076</v>
      </c>
      <c r="D29" s="953">
        <v>43</v>
      </c>
      <c r="E29" s="953">
        <v>43</v>
      </c>
      <c r="F29" s="953">
        <v>43</v>
      </c>
      <c r="G29" s="953">
        <v>43</v>
      </c>
      <c r="H29" s="953">
        <v>43</v>
      </c>
      <c r="I29" s="953">
        <v>43</v>
      </c>
      <c r="J29" s="953">
        <v>43</v>
      </c>
      <c r="K29" s="953">
        <v>43.1</v>
      </c>
      <c r="L29" s="953">
        <v>43.1</v>
      </c>
      <c r="M29" s="953">
        <v>43.1</v>
      </c>
      <c r="N29" s="953">
        <v>43.1</v>
      </c>
      <c r="O29" s="953">
        <v>43.1</v>
      </c>
      <c r="P29" s="953">
        <v>43.1</v>
      </c>
      <c r="Q29" s="953">
        <v>43.1</v>
      </c>
      <c r="R29" s="953">
        <v>43.1</v>
      </c>
      <c r="S29" s="953">
        <v>43.1</v>
      </c>
      <c r="T29" s="953">
        <v>43.1</v>
      </c>
      <c r="U29" s="953">
        <v>43.1</v>
      </c>
      <c r="V29" s="953">
        <v>43.2</v>
      </c>
      <c r="W29" s="953">
        <v>43.2</v>
      </c>
      <c r="X29" s="953">
        <v>43.2</v>
      </c>
      <c r="Y29" s="953">
        <v>43.2</v>
      </c>
      <c r="Z29" s="953">
        <v>43.2</v>
      </c>
      <c r="AA29" s="953">
        <v>43.2</v>
      </c>
      <c r="AB29" s="953">
        <v>43.2</v>
      </c>
      <c r="AC29" s="953">
        <v>43.2</v>
      </c>
      <c r="AD29" s="953">
        <v>43.2</v>
      </c>
      <c r="AE29" s="953">
        <v>43.2</v>
      </c>
      <c r="AF29" s="953">
        <v>43.2</v>
      </c>
      <c r="AG29" s="953">
        <v>43.2</v>
      </c>
      <c r="AH29" s="953">
        <v>43.2</v>
      </c>
      <c r="AI29" s="1381">
        <v>43.2</v>
      </c>
    </row>
    <row r="30" spans="1:35" ht="14.25" x14ac:dyDescent="0.2">
      <c r="A30" s="955" t="s">
        <v>1077</v>
      </c>
      <c r="C30" s="954" t="s">
        <v>107</v>
      </c>
      <c r="D30" s="953">
        <v>41</v>
      </c>
      <c r="E30" s="953">
        <v>41</v>
      </c>
      <c r="F30" s="953">
        <v>41</v>
      </c>
      <c r="G30" s="953">
        <v>41</v>
      </c>
      <c r="H30" s="953">
        <v>41</v>
      </c>
      <c r="I30" s="953">
        <v>41</v>
      </c>
      <c r="J30" s="953">
        <v>41</v>
      </c>
      <c r="K30" s="953">
        <v>41</v>
      </c>
      <c r="L30" s="953">
        <v>41</v>
      </c>
      <c r="M30" s="953">
        <v>41</v>
      </c>
      <c r="N30" s="953">
        <v>41</v>
      </c>
      <c r="O30" s="953">
        <v>41</v>
      </c>
      <c r="P30" s="953">
        <v>41</v>
      </c>
      <c r="Q30" s="953">
        <v>41</v>
      </c>
      <c r="R30" s="953">
        <v>41</v>
      </c>
      <c r="S30" s="953">
        <v>41</v>
      </c>
      <c r="T30" s="953">
        <v>41</v>
      </c>
      <c r="U30" s="953">
        <v>41</v>
      </c>
      <c r="V30" s="953">
        <v>41</v>
      </c>
      <c r="W30" s="953">
        <v>41</v>
      </c>
      <c r="X30" s="953">
        <v>41</v>
      </c>
      <c r="Y30" s="953">
        <v>41</v>
      </c>
      <c r="Z30" s="953">
        <v>41</v>
      </c>
      <c r="AA30" s="953">
        <v>41</v>
      </c>
      <c r="AB30" s="953">
        <v>41</v>
      </c>
      <c r="AC30" s="953">
        <v>41</v>
      </c>
      <c r="AD30" s="953">
        <v>41</v>
      </c>
      <c r="AE30" s="953">
        <v>41</v>
      </c>
      <c r="AF30" s="953">
        <v>41</v>
      </c>
      <c r="AG30" s="953">
        <v>41</v>
      </c>
      <c r="AH30" s="953">
        <v>41</v>
      </c>
      <c r="AI30" s="1381">
        <v>41</v>
      </c>
    </row>
    <row r="31" spans="1:35" x14ac:dyDescent="0.2">
      <c r="C31" s="796"/>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row>
    <row r="32" spans="1:35" ht="14.25" x14ac:dyDescent="0.2">
      <c r="A32" s="952" t="s">
        <v>1078</v>
      </c>
      <c r="B32" s="952"/>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row>
    <row r="33" spans="1:1" ht="14.25" x14ac:dyDescent="0.2">
      <c r="A33" s="952" t="s">
        <v>1079</v>
      </c>
    </row>
    <row r="34" spans="1:1" x14ac:dyDescent="0.2">
      <c r="A34" s="377" t="s">
        <v>263</v>
      </c>
    </row>
  </sheetData>
  <mergeCells count="1">
    <mergeCell ref="A1:B1"/>
  </mergeCells>
  <hyperlinks>
    <hyperlink ref="A1" location="Contents!A1" display="To table of contents" xr:uid="{A2AEF903-C64A-4873-93E2-DF661E81CD02}"/>
    <hyperlink ref="A34" r:id="rId1" xr:uid="{4B1F9DB0-9E89-48F5-BA8E-7EE4D4971196}"/>
  </hyperlinks>
  <pageMargins left="0.75" right="0.75" top="1" bottom="1" header="0.5" footer="0.5"/>
  <pageSetup paperSize="9" scale="40" orientation="landscape" r:id="rId2"/>
  <headerFooter alignWithMargins="0"/>
  <customProperties>
    <customPr name="EpmWorksheetKeyString_GUID" r:id="rId3"/>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5E21-D3E0-4325-86F7-A9102E795D06}">
  <sheetPr>
    <tabColor theme="4" tint="0.79998168889431442"/>
    <pageSetUpPr fitToPage="1"/>
  </sheetPr>
  <dimension ref="A1:J82"/>
  <sheetViews>
    <sheetView topLeftCell="A4" zoomScale="85" zoomScaleNormal="85" workbookViewId="0">
      <selection activeCell="A2" sqref="A2:J81"/>
    </sheetView>
  </sheetViews>
  <sheetFormatPr defaultColWidth="10.6640625" defaultRowHeight="12.75" x14ac:dyDescent="0.2"/>
  <cols>
    <col min="1" max="1" width="18.83203125" style="767" customWidth="1"/>
    <col min="2" max="8" width="15" style="767" customWidth="1"/>
    <col min="9" max="10" width="12" style="767" customWidth="1"/>
    <col min="11" max="16384" width="10.6640625" style="767"/>
  </cols>
  <sheetData>
    <row r="1" spans="1:10" ht="30" customHeight="1" x14ac:dyDescent="0.2">
      <c r="A1" s="1744" t="s">
        <v>2</v>
      </c>
      <c r="B1" s="1744"/>
      <c r="C1" s="1744"/>
      <c r="D1" s="1744"/>
    </row>
    <row r="2" spans="1:10" ht="19.5" customHeight="1" x14ac:dyDescent="0.3">
      <c r="A2" s="791" t="s">
        <v>1082</v>
      </c>
      <c r="B2" s="791"/>
      <c r="J2" s="833" t="s">
        <v>178</v>
      </c>
    </row>
    <row r="3" spans="1:10" ht="13.5" customHeight="1" x14ac:dyDescent="0.25">
      <c r="A3" s="787"/>
      <c r="B3" s="1829" t="s">
        <v>11</v>
      </c>
      <c r="C3" s="1830"/>
      <c r="D3" s="1830"/>
      <c r="E3" s="1831"/>
      <c r="F3" s="1829" t="s">
        <v>54</v>
      </c>
      <c r="G3" s="1832"/>
      <c r="H3" s="1832"/>
      <c r="I3" s="1833"/>
    </row>
    <row r="4" spans="1:10" ht="13.5" customHeight="1" x14ac:dyDescent="0.2">
      <c r="A4" s="787"/>
      <c r="B4" s="1138" t="s">
        <v>1083</v>
      </c>
      <c r="C4" s="964" t="s">
        <v>1442</v>
      </c>
      <c r="D4" s="964" t="s">
        <v>1085</v>
      </c>
      <c r="E4" s="1139" t="s">
        <v>1085</v>
      </c>
      <c r="F4" s="1138" t="s">
        <v>1083</v>
      </c>
      <c r="G4" s="964" t="s">
        <v>1442</v>
      </c>
      <c r="H4" s="964" t="s">
        <v>1085</v>
      </c>
      <c r="I4" s="1139" t="s">
        <v>1085</v>
      </c>
      <c r="J4" s="864"/>
    </row>
    <row r="5" spans="1:10" ht="13.5" customHeight="1" x14ac:dyDescent="0.2">
      <c r="A5" s="879"/>
      <c r="B5" s="963" t="s">
        <v>1443</v>
      </c>
      <c r="C5" s="962" t="s">
        <v>1086</v>
      </c>
      <c r="D5" s="962" t="s">
        <v>1444</v>
      </c>
      <c r="E5" s="961" t="s">
        <v>1087</v>
      </c>
      <c r="F5" s="963" t="s">
        <v>1443</v>
      </c>
      <c r="G5" s="962" t="s">
        <v>1086</v>
      </c>
      <c r="H5" s="962" t="s">
        <v>1444</v>
      </c>
      <c r="I5" s="961" t="s">
        <v>1087</v>
      </c>
      <c r="J5" s="864"/>
    </row>
    <row r="6" spans="1:10" ht="13.5" customHeight="1" x14ac:dyDescent="0.25">
      <c r="A6" s="784"/>
      <c r="B6" s="1834" t="s">
        <v>1005</v>
      </c>
      <c r="C6" s="1835"/>
      <c r="D6" s="1835"/>
      <c r="E6" s="1835"/>
      <c r="F6" s="1835"/>
      <c r="G6" s="1835"/>
      <c r="H6" s="1835"/>
      <c r="I6" s="1836"/>
    </row>
    <row r="7" spans="1:10" ht="13.5" customHeight="1" x14ac:dyDescent="0.2">
      <c r="A7" s="855">
        <v>1990</v>
      </c>
      <c r="B7" s="798"/>
      <c r="C7" s="859">
        <v>49.67</v>
      </c>
      <c r="D7" s="859">
        <v>29.16</v>
      </c>
      <c r="E7" s="859">
        <v>176.41</v>
      </c>
      <c r="F7" s="859"/>
      <c r="G7" s="859">
        <v>54.87</v>
      </c>
      <c r="H7" s="859">
        <v>85.8</v>
      </c>
      <c r="I7" s="858">
        <v>793.3</v>
      </c>
    </row>
    <row r="8" spans="1:10" ht="13.5" customHeight="1" x14ac:dyDescent="0.2">
      <c r="A8" s="855">
        <v>1991</v>
      </c>
      <c r="B8" s="798"/>
      <c r="C8" s="859">
        <v>50.08</v>
      </c>
      <c r="D8" s="859">
        <v>29.4</v>
      </c>
      <c r="E8" s="859">
        <v>162.47999999999999</v>
      </c>
      <c r="F8" s="859"/>
      <c r="G8" s="859">
        <v>55.33</v>
      </c>
      <c r="H8" s="859">
        <v>86.52</v>
      </c>
      <c r="I8" s="858">
        <v>730.64</v>
      </c>
    </row>
    <row r="9" spans="1:10" ht="13.5" customHeight="1" x14ac:dyDescent="0.2">
      <c r="A9" s="855">
        <v>1992</v>
      </c>
      <c r="B9" s="798"/>
      <c r="C9" s="859">
        <v>50.5</v>
      </c>
      <c r="D9" s="859">
        <v>29.65</v>
      </c>
      <c r="E9" s="859">
        <v>167.12</v>
      </c>
      <c r="F9" s="859"/>
      <c r="G9" s="859">
        <v>55.79</v>
      </c>
      <c r="H9" s="859">
        <v>87.24</v>
      </c>
      <c r="I9" s="858">
        <v>751.53</v>
      </c>
    </row>
    <row r="10" spans="1:10" ht="13.5" customHeight="1" x14ac:dyDescent="0.2">
      <c r="A10" s="855">
        <v>1993</v>
      </c>
      <c r="B10" s="798"/>
      <c r="C10" s="859">
        <v>50.91</v>
      </c>
      <c r="D10" s="859">
        <v>29.89</v>
      </c>
      <c r="E10" s="859">
        <v>171.77</v>
      </c>
      <c r="F10" s="859"/>
      <c r="G10" s="859">
        <v>56.25</v>
      </c>
      <c r="H10" s="859">
        <v>87.95</v>
      </c>
      <c r="I10" s="858">
        <v>772.41</v>
      </c>
    </row>
    <row r="11" spans="1:10" ht="13.5" customHeight="1" x14ac:dyDescent="0.2">
      <c r="A11" s="855">
        <v>1994</v>
      </c>
      <c r="B11" s="798"/>
      <c r="C11" s="859">
        <v>47</v>
      </c>
      <c r="D11" s="859">
        <v>30.31</v>
      </c>
      <c r="E11" s="859">
        <v>176.41</v>
      </c>
      <c r="F11" s="859"/>
      <c r="G11" s="859">
        <v>55.41</v>
      </c>
      <c r="H11" s="859">
        <v>89.18</v>
      </c>
      <c r="I11" s="858">
        <v>793.3</v>
      </c>
    </row>
    <row r="12" spans="1:10" ht="13.5" customHeight="1" x14ac:dyDescent="0.2">
      <c r="A12" s="855">
        <v>1995</v>
      </c>
      <c r="B12" s="798"/>
      <c r="C12" s="859">
        <v>51.33</v>
      </c>
      <c r="D12" s="859">
        <v>30.13</v>
      </c>
      <c r="E12" s="859">
        <v>181.05</v>
      </c>
      <c r="F12" s="859"/>
      <c r="G12" s="859">
        <v>56.71</v>
      </c>
      <c r="H12" s="859">
        <v>88.67</v>
      </c>
      <c r="I12" s="858">
        <v>814.18</v>
      </c>
    </row>
    <row r="13" spans="1:10" ht="13.5" customHeight="1" x14ac:dyDescent="0.2">
      <c r="A13" s="855">
        <v>1996</v>
      </c>
      <c r="B13" s="798"/>
      <c r="C13" s="859">
        <v>53.16</v>
      </c>
      <c r="D13" s="859">
        <v>29.8</v>
      </c>
      <c r="E13" s="859">
        <v>185.92</v>
      </c>
      <c r="F13" s="859"/>
      <c r="G13" s="859">
        <v>58.33</v>
      </c>
      <c r="H13" s="859">
        <v>93.44</v>
      </c>
      <c r="I13" s="858">
        <v>838</v>
      </c>
    </row>
    <row r="14" spans="1:10" ht="13.5" customHeight="1" x14ac:dyDescent="0.2">
      <c r="A14" s="855">
        <v>1997</v>
      </c>
      <c r="B14" s="798"/>
      <c r="C14" s="859">
        <v>51.12</v>
      </c>
      <c r="D14" s="859">
        <v>31.25</v>
      </c>
      <c r="E14" s="859">
        <v>192.48</v>
      </c>
      <c r="F14" s="859"/>
      <c r="G14" s="859">
        <v>81.73</v>
      </c>
      <c r="H14" s="859">
        <v>97.63</v>
      </c>
      <c r="I14" s="858">
        <v>868.85</v>
      </c>
    </row>
    <row r="15" spans="1:10" ht="13.5" customHeight="1" x14ac:dyDescent="0.2">
      <c r="A15" s="855">
        <v>1998</v>
      </c>
      <c r="B15" s="798"/>
      <c r="C15" s="859">
        <v>51.67</v>
      </c>
      <c r="D15" s="859">
        <v>31.29</v>
      </c>
      <c r="E15" s="859">
        <v>200.1</v>
      </c>
      <c r="F15" s="859"/>
      <c r="G15" s="859">
        <v>81.819999999999993</v>
      </c>
      <c r="H15" s="859">
        <v>103.94</v>
      </c>
      <c r="I15" s="858">
        <v>906.44</v>
      </c>
    </row>
    <row r="16" spans="1:10" ht="13.5" customHeight="1" x14ac:dyDescent="0.2">
      <c r="A16" s="855">
        <v>1999</v>
      </c>
      <c r="B16" s="798"/>
      <c r="C16" s="859">
        <v>55.6</v>
      </c>
      <c r="D16" s="859">
        <v>30.88</v>
      </c>
      <c r="E16" s="859">
        <v>208.02</v>
      </c>
      <c r="F16" s="859"/>
      <c r="G16" s="859">
        <v>81.48</v>
      </c>
      <c r="H16" s="859">
        <v>106.1</v>
      </c>
      <c r="I16" s="858">
        <v>940.41</v>
      </c>
    </row>
    <row r="17" spans="1:9" ht="13.5" customHeight="1" x14ac:dyDescent="0.2">
      <c r="A17" s="855">
        <v>2000</v>
      </c>
      <c r="B17" s="798"/>
      <c r="C17" s="859">
        <v>58.97</v>
      </c>
      <c r="D17" s="859">
        <v>31.04</v>
      </c>
      <c r="E17" s="859">
        <v>219.26</v>
      </c>
      <c r="F17" s="859"/>
      <c r="G17" s="859">
        <v>86.77</v>
      </c>
      <c r="H17" s="859">
        <v>110.92</v>
      </c>
      <c r="I17" s="858">
        <v>991.71</v>
      </c>
    </row>
    <row r="18" spans="1:9" ht="13.5" customHeight="1" x14ac:dyDescent="0.2">
      <c r="A18" s="855">
        <v>2001</v>
      </c>
      <c r="B18" s="798"/>
      <c r="C18" s="859">
        <v>59.96</v>
      </c>
      <c r="D18" s="859">
        <v>36.83</v>
      </c>
      <c r="E18" s="859">
        <v>286.47000000000003</v>
      </c>
      <c r="F18" s="859"/>
      <c r="G18" s="859">
        <v>87.54</v>
      </c>
      <c r="H18" s="859">
        <v>107.68</v>
      </c>
      <c r="I18" s="858">
        <v>957.38</v>
      </c>
    </row>
    <row r="19" spans="1:9" ht="13.5" customHeight="1" x14ac:dyDescent="0.2">
      <c r="A19" s="855">
        <v>2002</v>
      </c>
      <c r="B19" s="798"/>
      <c r="C19" s="859">
        <v>61.52</v>
      </c>
      <c r="D19" s="859">
        <v>42.61</v>
      </c>
      <c r="E19" s="859">
        <v>358.16</v>
      </c>
      <c r="F19" s="859"/>
      <c r="G19" s="859">
        <v>92.04</v>
      </c>
      <c r="H19" s="859">
        <v>103.07</v>
      </c>
      <c r="I19" s="858">
        <v>917.26</v>
      </c>
    </row>
    <row r="20" spans="1:9" ht="13.5" customHeight="1" x14ac:dyDescent="0.2">
      <c r="A20" s="855">
        <v>2003</v>
      </c>
      <c r="B20" s="798"/>
      <c r="C20" s="859">
        <v>63.86</v>
      </c>
      <c r="D20" s="859">
        <v>49.21</v>
      </c>
      <c r="E20" s="859">
        <v>432.12</v>
      </c>
      <c r="F20" s="859"/>
      <c r="G20" s="859">
        <v>92.78</v>
      </c>
      <c r="H20" s="859">
        <v>99.02</v>
      </c>
      <c r="I20" s="858">
        <v>874.8</v>
      </c>
    </row>
    <row r="21" spans="1:9" ht="13.5" customHeight="1" x14ac:dyDescent="0.2">
      <c r="A21" s="855">
        <v>2004</v>
      </c>
      <c r="B21" s="798"/>
      <c r="C21" s="859">
        <v>66.37</v>
      </c>
      <c r="D21" s="859">
        <v>56.86</v>
      </c>
      <c r="E21" s="859">
        <v>585.02</v>
      </c>
      <c r="F21" s="859"/>
      <c r="G21" s="859">
        <v>96.69</v>
      </c>
      <c r="H21" s="859">
        <v>95.65</v>
      </c>
      <c r="I21" s="858">
        <v>765.64</v>
      </c>
    </row>
    <row r="22" spans="1:9" ht="13.5" customHeight="1" x14ac:dyDescent="0.2">
      <c r="A22" s="855">
        <v>2005</v>
      </c>
      <c r="B22" s="798"/>
      <c r="C22" s="859">
        <v>66.38</v>
      </c>
      <c r="D22" s="859">
        <v>64.34</v>
      </c>
      <c r="E22" s="859">
        <v>522.66</v>
      </c>
      <c r="F22" s="859"/>
      <c r="G22" s="859">
        <v>99.36</v>
      </c>
      <c r="H22" s="859">
        <v>89.72</v>
      </c>
      <c r="I22" s="858">
        <v>845.45</v>
      </c>
    </row>
    <row r="23" spans="1:9" ht="13.5" customHeight="1" x14ac:dyDescent="0.2">
      <c r="A23" s="855">
        <v>2006</v>
      </c>
      <c r="B23" s="798"/>
      <c r="C23" s="859">
        <v>69.819999999999993</v>
      </c>
      <c r="D23" s="859">
        <v>69.2</v>
      </c>
      <c r="E23" s="859">
        <v>564.84</v>
      </c>
      <c r="F23" s="859"/>
      <c r="G23" s="859">
        <v>104.85</v>
      </c>
      <c r="H23" s="859">
        <v>95.04</v>
      </c>
      <c r="I23" s="858">
        <v>877.62</v>
      </c>
    </row>
    <row r="24" spans="1:9" ht="13.5" customHeight="1" x14ac:dyDescent="0.2">
      <c r="A24" s="855">
        <v>2007</v>
      </c>
      <c r="B24" s="859">
        <v>12.53</v>
      </c>
      <c r="C24" s="859">
        <v>70.790000000000006</v>
      </c>
      <c r="D24" s="859">
        <v>46.19</v>
      </c>
      <c r="E24" s="859">
        <v>75.489999999999995</v>
      </c>
      <c r="F24" s="859">
        <v>26.25</v>
      </c>
      <c r="G24" s="859">
        <v>112.45</v>
      </c>
      <c r="H24" s="859">
        <v>117.33</v>
      </c>
      <c r="I24" s="858">
        <v>1146.49</v>
      </c>
    </row>
    <row r="25" spans="1:9" ht="13.5" customHeight="1" x14ac:dyDescent="0.2">
      <c r="A25" s="855">
        <v>2008</v>
      </c>
      <c r="B25" s="859">
        <v>9.26</v>
      </c>
      <c r="C25" s="859">
        <v>88.02</v>
      </c>
      <c r="D25" s="859">
        <v>26.32</v>
      </c>
      <c r="E25" s="859">
        <v>61.04</v>
      </c>
      <c r="F25" s="859">
        <v>23.5</v>
      </c>
      <c r="G25" s="859">
        <v>189.52</v>
      </c>
      <c r="H25" s="859">
        <v>155.88999999999999</v>
      </c>
      <c r="I25" s="858">
        <v>988.95</v>
      </c>
    </row>
    <row r="26" spans="1:9" ht="13.5" customHeight="1" x14ac:dyDescent="0.2">
      <c r="A26" s="855">
        <v>2009</v>
      </c>
      <c r="B26" s="859">
        <v>13.7</v>
      </c>
      <c r="C26" s="859">
        <v>259.14999999999998</v>
      </c>
      <c r="D26" s="859">
        <v>24.52</v>
      </c>
      <c r="E26" s="859">
        <v>61.99</v>
      </c>
      <c r="F26" s="859">
        <v>35.090000000000003</v>
      </c>
      <c r="G26" s="859"/>
      <c r="H26" s="859">
        <v>139.47</v>
      </c>
      <c r="I26" s="858">
        <v>977.15</v>
      </c>
    </row>
    <row r="27" spans="1:9" ht="13.5" customHeight="1" x14ac:dyDescent="0.2">
      <c r="A27" s="855">
        <v>2010</v>
      </c>
      <c r="B27" s="859">
        <v>16.809999999999999</v>
      </c>
      <c r="C27" s="859">
        <v>241.45</v>
      </c>
      <c r="D27" s="859">
        <v>30.37</v>
      </c>
      <c r="E27" s="859">
        <v>67.66</v>
      </c>
      <c r="F27" s="859">
        <v>29.67</v>
      </c>
      <c r="G27" s="859"/>
      <c r="H27" s="859">
        <v>156.22</v>
      </c>
      <c r="I27" s="858">
        <v>964</v>
      </c>
    </row>
    <row r="28" spans="1:9" ht="13.5" customHeight="1" x14ac:dyDescent="0.2">
      <c r="A28" s="855">
        <v>2011</v>
      </c>
      <c r="B28" s="859">
        <v>16.420000000000002</v>
      </c>
      <c r="C28" s="859">
        <v>240.07</v>
      </c>
      <c r="D28" s="859">
        <v>29.84</v>
      </c>
      <c r="E28" s="859">
        <v>70.42</v>
      </c>
      <c r="F28" s="859">
        <v>27.85</v>
      </c>
      <c r="G28" s="859"/>
      <c r="H28" s="859">
        <v>168.34</v>
      </c>
      <c r="I28" s="858">
        <v>1003.09</v>
      </c>
    </row>
    <row r="29" spans="1:9" ht="13.5" customHeight="1" x14ac:dyDescent="0.2">
      <c r="A29" s="855">
        <v>2012</v>
      </c>
      <c r="B29" s="859">
        <v>15.88</v>
      </c>
      <c r="C29" s="859">
        <v>259.27999999999997</v>
      </c>
      <c r="D29" s="859">
        <v>31.91</v>
      </c>
      <c r="E29" s="859">
        <v>61.78</v>
      </c>
      <c r="F29" s="859">
        <v>31.17</v>
      </c>
      <c r="G29" s="859"/>
      <c r="H29" s="859">
        <v>169.19</v>
      </c>
      <c r="I29" s="858">
        <v>905.02</v>
      </c>
    </row>
    <row r="30" spans="1:9" ht="13.5" customHeight="1" x14ac:dyDescent="0.2">
      <c r="A30" s="855">
        <v>2013</v>
      </c>
      <c r="B30" s="859">
        <v>16.239999999999998</v>
      </c>
      <c r="C30" s="859">
        <v>232.08</v>
      </c>
      <c r="D30" s="859">
        <v>28.23</v>
      </c>
      <c r="E30" s="859">
        <v>62.25</v>
      </c>
      <c r="F30" s="859">
        <v>25.56</v>
      </c>
      <c r="G30" s="859"/>
      <c r="H30" s="859">
        <v>146.06</v>
      </c>
      <c r="I30" s="858">
        <v>844.5</v>
      </c>
    </row>
    <row r="31" spans="1:9" ht="13.5" customHeight="1" x14ac:dyDescent="0.2">
      <c r="A31" s="855">
        <v>2014</v>
      </c>
      <c r="B31" s="859">
        <v>17.100000000000001</v>
      </c>
      <c r="C31" s="859">
        <v>273.67</v>
      </c>
      <c r="D31" s="859">
        <v>28.37</v>
      </c>
      <c r="E31" s="859">
        <v>66.3</v>
      </c>
      <c r="F31" s="859">
        <v>28.55</v>
      </c>
      <c r="G31" s="859"/>
      <c r="H31" s="859">
        <v>149.99</v>
      </c>
      <c r="I31" s="858">
        <v>884.34</v>
      </c>
    </row>
    <row r="32" spans="1:9" ht="13.5" customHeight="1" x14ac:dyDescent="0.2">
      <c r="A32" s="855">
        <v>2015</v>
      </c>
      <c r="B32" s="859">
        <v>15.02</v>
      </c>
      <c r="C32" s="859">
        <v>310.58</v>
      </c>
      <c r="D32" s="859">
        <v>34.97</v>
      </c>
      <c r="E32" s="859">
        <v>75.83</v>
      </c>
      <c r="F32" s="859">
        <v>37.83</v>
      </c>
      <c r="G32" s="859"/>
      <c r="H32" s="859">
        <v>169.53</v>
      </c>
      <c r="I32" s="858">
        <v>960.58</v>
      </c>
    </row>
    <row r="33" spans="1:9" ht="13.5" customHeight="1" x14ac:dyDescent="0.2">
      <c r="A33" s="855">
        <v>2016</v>
      </c>
      <c r="B33" s="859">
        <v>53.7</v>
      </c>
      <c r="C33" s="859">
        <v>211.95</v>
      </c>
      <c r="D33" s="859">
        <v>72.23</v>
      </c>
      <c r="E33" s="859">
        <v>148.83000000000001</v>
      </c>
      <c r="F33" s="859">
        <v>6.55</v>
      </c>
      <c r="G33" s="859"/>
      <c r="H33" s="859">
        <v>145.44999999999999</v>
      </c>
      <c r="I33" s="858">
        <v>827.45</v>
      </c>
    </row>
    <row r="34" spans="1:9" ht="13.5" customHeight="1" x14ac:dyDescent="0.2">
      <c r="A34" s="855">
        <v>2017</v>
      </c>
      <c r="B34" s="859">
        <v>52.83</v>
      </c>
      <c r="C34" s="859">
        <v>212.08</v>
      </c>
      <c r="D34" s="859">
        <v>72.400000000000006</v>
      </c>
      <c r="E34" s="859">
        <v>169.59</v>
      </c>
      <c r="F34" s="859">
        <v>1.27</v>
      </c>
      <c r="G34" s="859"/>
      <c r="H34" s="859">
        <v>145.94999999999999</v>
      </c>
      <c r="I34" s="858">
        <v>787.54</v>
      </c>
    </row>
    <row r="35" spans="1:9" ht="13.5" customHeight="1" x14ac:dyDescent="0.2">
      <c r="A35" s="855">
        <v>2018</v>
      </c>
      <c r="B35" s="859">
        <v>62.87</v>
      </c>
      <c r="C35" s="859">
        <v>323.20999999999998</v>
      </c>
      <c r="D35" s="859">
        <v>74.05</v>
      </c>
      <c r="E35" s="859">
        <v>168.87</v>
      </c>
      <c r="F35" s="859">
        <v>1.64</v>
      </c>
      <c r="G35" s="859"/>
      <c r="H35" s="859">
        <v>146.1</v>
      </c>
      <c r="I35" s="858">
        <v>754.46</v>
      </c>
    </row>
    <row r="36" spans="1:9" ht="13.5" customHeight="1" x14ac:dyDescent="0.2">
      <c r="A36" s="855">
        <v>2019</v>
      </c>
      <c r="B36" s="859">
        <v>68.260000000000005</v>
      </c>
      <c r="C36" s="859">
        <v>355.35</v>
      </c>
      <c r="D36" s="859">
        <v>73.31</v>
      </c>
      <c r="E36" s="859">
        <v>178.87</v>
      </c>
      <c r="F36" s="859">
        <v>1.38</v>
      </c>
      <c r="G36" s="859"/>
      <c r="H36" s="859">
        <v>148.21</v>
      </c>
      <c r="I36" s="858">
        <v>784.93</v>
      </c>
    </row>
    <row r="37" spans="1:9" ht="13.5" customHeight="1" x14ac:dyDescent="0.2">
      <c r="A37" s="855">
        <v>2020</v>
      </c>
      <c r="B37" s="859">
        <v>81.040000000000006</v>
      </c>
      <c r="C37" s="859">
        <v>435</v>
      </c>
      <c r="D37" s="859">
        <v>72.45</v>
      </c>
      <c r="E37" s="859">
        <v>175.46</v>
      </c>
      <c r="F37" s="859">
        <v>1.75</v>
      </c>
      <c r="G37" s="859"/>
      <c r="H37" s="859">
        <v>140.16999999999999</v>
      </c>
      <c r="I37" s="858">
        <v>741.79</v>
      </c>
    </row>
    <row r="38" spans="1:9" ht="13.5" customHeight="1" x14ac:dyDescent="0.2">
      <c r="A38" s="1348">
        <v>2021</v>
      </c>
      <c r="B38" s="1349">
        <v>86.36</v>
      </c>
      <c r="C38" s="1349">
        <v>345.11</v>
      </c>
      <c r="D38" s="1349">
        <v>65.34</v>
      </c>
      <c r="E38" s="1349">
        <v>180.29</v>
      </c>
      <c r="F38" s="1349">
        <v>2.42</v>
      </c>
      <c r="G38" s="1349"/>
      <c r="H38" s="1349">
        <v>132.21</v>
      </c>
      <c r="I38" s="1350">
        <v>746.58</v>
      </c>
    </row>
    <row r="39" spans="1:9" ht="13.5" customHeight="1" x14ac:dyDescent="0.2">
      <c r="A39" s="857"/>
      <c r="B39" s="845"/>
      <c r="C39" s="1351"/>
      <c r="D39" s="1351"/>
      <c r="E39" s="1351"/>
      <c r="F39" s="1351"/>
      <c r="G39" s="1351"/>
      <c r="H39" s="1351"/>
      <c r="I39" s="1352"/>
    </row>
    <row r="40" spans="1:9" ht="13.5" customHeight="1" x14ac:dyDescent="0.2">
      <c r="A40" s="857"/>
      <c r="B40" s="1826" t="s">
        <v>6</v>
      </c>
      <c r="C40" s="1827"/>
      <c r="D40" s="1827"/>
      <c r="E40" s="1827"/>
      <c r="F40" s="1827"/>
      <c r="G40" s="1827"/>
      <c r="H40" s="1827"/>
      <c r="I40" s="1828"/>
    </row>
    <row r="41" spans="1:9" ht="13.5" customHeight="1" x14ac:dyDescent="0.2">
      <c r="A41" s="855">
        <v>1990</v>
      </c>
      <c r="B41" s="798"/>
      <c r="C41" s="854">
        <v>2.08</v>
      </c>
      <c r="D41" s="854">
        <v>1.2</v>
      </c>
      <c r="E41" s="854">
        <v>7.25</v>
      </c>
      <c r="F41" s="854"/>
      <c r="G41" s="854">
        <v>2.2000000000000002</v>
      </c>
      <c r="H41" s="854">
        <v>3.35</v>
      </c>
      <c r="I41" s="853">
        <v>31.03</v>
      </c>
    </row>
    <row r="42" spans="1:9" ht="13.5" customHeight="1" x14ac:dyDescent="0.2">
      <c r="A42" s="855">
        <v>1991</v>
      </c>
      <c r="B42" s="798"/>
      <c r="C42" s="854">
        <v>2.1</v>
      </c>
      <c r="D42" s="854">
        <v>1.21</v>
      </c>
      <c r="E42" s="854">
        <v>6.68</v>
      </c>
      <c r="F42" s="854"/>
      <c r="G42" s="854">
        <v>2.2200000000000002</v>
      </c>
      <c r="H42" s="854">
        <v>3.38</v>
      </c>
      <c r="I42" s="853">
        <v>28.58</v>
      </c>
    </row>
    <row r="43" spans="1:9" ht="13.5" customHeight="1" x14ac:dyDescent="0.2">
      <c r="A43" s="855">
        <v>1992</v>
      </c>
      <c r="B43" s="798"/>
      <c r="C43" s="854">
        <v>2.11</v>
      </c>
      <c r="D43" s="854">
        <v>1.22</v>
      </c>
      <c r="E43" s="854">
        <v>6.87</v>
      </c>
      <c r="F43" s="854"/>
      <c r="G43" s="854">
        <v>2.2400000000000002</v>
      </c>
      <c r="H43" s="854">
        <v>3.41</v>
      </c>
      <c r="I43" s="853">
        <v>29.4</v>
      </c>
    </row>
    <row r="44" spans="1:9" ht="13.5" customHeight="1" x14ac:dyDescent="0.2">
      <c r="A44" s="855">
        <v>1993</v>
      </c>
      <c r="B44" s="798"/>
      <c r="C44" s="854">
        <v>2.13</v>
      </c>
      <c r="D44" s="854">
        <v>1.23</v>
      </c>
      <c r="E44" s="854">
        <v>7.06</v>
      </c>
      <c r="F44" s="854"/>
      <c r="G44" s="854">
        <v>2.2599999999999998</v>
      </c>
      <c r="H44" s="854">
        <v>3.44</v>
      </c>
      <c r="I44" s="853">
        <v>30.22</v>
      </c>
    </row>
    <row r="45" spans="1:9" ht="13.5" customHeight="1" x14ac:dyDescent="0.2">
      <c r="A45" s="855">
        <v>1994</v>
      </c>
      <c r="B45" s="798"/>
      <c r="C45" s="854">
        <v>1.97</v>
      </c>
      <c r="D45" s="854">
        <v>1.25</v>
      </c>
      <c r="E45" s="854">
        <v>7.25</v>
      </c>
      <c r="F45" s="854"/>
      <c r="G45" s="854">
        <v>2.2200000000000002</v>
      </c>
      <c r="H45" s="854">
        <v>3.48</v>
      </c>
      <c r="I45" s="853">
        <v>31.03</v>
      </c>
    </row>
    <row r="46" spans="1:9" ht="13.5" customHeight="1" x14ac:dyDescent="0.2">
      <c r="A46" s="855">
        <v>1995</v>
      </c>
      <c r="B46" s="798"/>
      <c r="C46" s="854">
        <v>2.15</v>
      </c>
      <c r="D46" s="854">
        <v>1.24</v>
      </c>
      <c r="E46" s="854">
        <v>7.44</v>
      </c>
      <c r="F46" s="854"/>
      <c r="G46" s="854">
        <v>2.27</v>
      </c>
      <c r="H46" s="854">
        <v>3.46</v>
      </c>
      <c r="I46" s="853">
        <v>31.85</v>
      </c>
    </row>
    <row r="47" spans="1:9" ht="13.5" customHeight="1" x14ac:dyDescent="0.2">
      <c r="A47" s="855">
        <v>1996</v>
      </c>
      <c r="B47" s="798"/>
      <c r="C47" s="854">
        <v>2.2200000000000002</v>
      </c>
      <c r="D47" s="854">
        <v>1.22</v>
      </c>
      <c r="E47" s="854">
        <v>7.64</v>
      </c>
      <c r="F47" s="854"/>
      <c r="G47" s="854">
        <v>2.34</v>
      </c>
      <c r="H47" s="854">
        <v>3.65</v>
      </c>
      <c r="I47" s="853">
        <v>32.78</v>
      </c>
    </row>
    <row r="48" spans="1:9" ht="13.5" customHeight="1" x14ac:dyDescent="0.2">
      <c r="A48" s="855">
        <v>1997</v>
      </c>
      <c r="B48" s="798"/>
      <c r="C48" s="854">
        <v>2.14</v>
      </c>
      <c r="D48" s="854">
        <v>1.28</v>
      </c>
      <c r="E48" s="854">
        <v>7.91</v>
      </c>
      <c r="F48" s="854"/>
      <c r="G48" s="854">
        <v>3.27</v>
      </c>
      <c r="H48" s="854">
        <v>3.81</v>
      </c>
      <c r="I48" s="853">
        <v>33.99</v>
      </c>
    </row>
    <row r="49" spans="1:9" ht="13.5" customHeight="1" x14ac:dyDescent="0.2">
      <c r="A49" s="855">
        <v>1998</v>
      </c>
      <c r="B49" s="798"/>
      <c r="C49" s="854">
        <v>2.16</v>
      </c>
      <c r="D49" s="854">
        <v>1.29</v>
      </c>
      <c r="E49" s="854">
        <v>8.2200000000000006</v>
      </c>
      <c r="F49" s="854"/>
      <c r="G49" s="854">
        <v>3.27</v>
      </c>
      <c r="H49" s="854">
        <v>4.0599999999999996</v>
      </c>
      <c r="I49" s="853">
        <v>35.46</v>
      </c>
    </row>
    <row r="50" spans="1:9" ht="13.5" customHeight="1" x14ac:dyDescent="0.2">
      <c r="A50" s="855">
        <v>1999</v>
      </c>
      <c r="B50" s="798"/>
      <c r="C50" s="854">
        <v>2.33</v>
      </c>
      <c r="D50" s="854">
        <v>1.27</v>
      </c>
      <c r="E50" s="854">
        <v>8.5500000000000007</v>
      </c>
      <c r="F50" s="854"/>
      <c r="G50" s="854">
        <v>3.26</v>
      </c>
      <c r="H50" s="854">
        <v>4.1399999999999997</v>
      </c>
      <c r="I50" s="853">
        <v>36.79</v>
      </c>
    </row>
    <row r="51" spans="1:9" ht="13.5" customHeight="1" x14ac:dyDescent="0.2">
      <c r="A51" s="855">
        <v>2000</v>
      </c>
      <c r="B51" s="798"/>
      <c r="C51" s="854">
        <v>2.4700000000000002</v>
      </c>
      <c r="D51" s="854">
        <v>1.27</v>
      </c>
      <c r="E51" s="854">
        <v>9.01</v>
      </c>
      <c r="F51" s="854"/>
      <c r="G51" s="854">
        <v>3.47</v>
      </c>
      <c r="H51" s="854">
        <v>4.33</v>
      </c>
      <c r="I51" s="853">
        <v>38.799999999999997</v>
      </c>
    </row>
    <row r="52" spans="1:9" ht="13.5" customHeight="1" x14ac:dyDescent="0.2">
      <c r="A52" s="855">
        <v>2001</v>
      </c>
      <c r="B52" s="798"/>
      <c r="C52" s="854">
        <v>2.5099999999999998</v>
      </c>
      <c r="D52" s="854">
        <v>1.51</v>
      </c>
      <c r="E52" s="854">
        <v>11.78</v>
      </c>
      <c r="F52" s="854"/>
      <c r="G52" s="854">
        <v>3.5</v>
      </c>
      <c r="H52" s="854">
        <v>4.21</v>
      </c>
      <c r="I52" s="853">
        <v>37.46</v>
      </c>
    </row>
    <row r="53" spans="1:9" ht="13.5" customHeight="1" x14ac:dyDescent="0.2">
      <c r="A53" s="855">
        <v>2002</v>
      </c>
      <c r="B53" s="798"/>
      <c r="C53" s="854">
        <v>2.57</v>
      </c>
      <c r="D53" s="854">
        <v>1.75</v>
      </c>
      <c r="E53" s="854">
        <v>14.73</v>
      </c>
      <c r="F53" s="854"/>
      <c r="G53" s="854">
        <v>3.69</v>
      </c>
      <c r="H53" s="854">
        <v>4.03</v>
      </c>
      <c r="I53" s="853">
        <v>35.9</v>
      </c>
    </row>
    <row r="54" spans="1:9" ht="13.5" customHeight="1" x14ac:dyDescent="0.2">
      <c r="A54" s="855">
        <v>2003</v>
      </c>
      <c r="B54" s="798"/>
      <c r="C54" s="854">
        <v>2.67</v>
      </c>
      <c r="D54" s="854">
        <v>2.02</v>
      </c>
      <c r="E54" s="854">
        <v>17.78</v>
      </c>
      <c r="F54" s="854"/>
      <c r="G54" s="854">
        <v>3.72</v>
      </c>
      <c r="H54" s="854">
        <v>3.87</v>
      </c>
      <c r="I54" s="853">
        <v>34.24</v>
      </c>
    </row>
    <row r="55" spans="1:9" ht="13.5" customHeight="1" x14ac:dyDescent="0.2">
      <c r="A55" s="855">
        <v>2004</v>
      </c>
      <c r="B55" s="798"/>
      <c r="C55" s="854">
        <v>2.78</v>
      </c>
      <c r="D55" s="854">
        <v>2.34</v>
      </c>
      <c r="E55" s="854">
        <v>24.07</v>
      </c>
      <c r="F55" s="854"/>
      <c r="G55" s="854">
        <v>3.87</v>
      </c>
      <c r="H55" s="854">
        <v>3.74</v>
      </c>
      <c r="I55" s="853">
        <v>29.99</v>
      </c>
    </row>
    <row r="56" spans="1:9" ht="13.5" customHeight="1" x14ac:dyDescent="0.2">
      <c r="A56" s="855">
        <v>2005</v>
      </c>
      <c r="B56" s="798"/>
      <c r="C56" s="854">
        <v>2.78</v>
      </c>
      <c r="D56" s="854">
        <v>2.65</v>
      </c>
      <c r="E56" s="854">
        <v>21.51</v>
      </c>
      <c r="F56" s="854"/>
      <c r="G56" s="854">
        <v>3.98</v>
      </c>
      <c r="H56" s="854">
        <v>3.51</v>
      </c>
      <c r="I56" s="853">
        <v>33.1</v>
      </c>
    </row>
    <row r="57" spans="1:9" ht="13.5" customHeight="1" x14ac:dyDescent="0.2">
      <c r="A57" s="855">
        <v>2006</v>
      </c>
      <c r="B57" s="798"/>
      <c r="C57" s="854">
        <v>2.92</v>
      </c>
      <c r="D57" s="854">
        <v>2.85</v>
      </c>
      <c r="E57" s="854">
        <v>23.24</v>
      </c>
      <c r="F57" s="854"/>
      <c r="G57" s="854">
        <v>4.2</v>
      </c>
      <c r="H57" s="854">
        <v>3.72</v>
      </c>
      <c r="I57" s="853">
        <v>34.36</v>
      </c>
    </row>
    <row r="58" spans="1:9" ht="13.5" customHeight="1" x14ac:dyDescent="0.2">
      <c r="A58" s="855">
        <v>2007</v>
      </c>
      <c r="B58" s="854">
        <v>0.52</v>
      </c>
      <c r="C58" s="854">
        <v>2.96</v>
      </c>
      <c r="D58" s="854">
        <v>1.9</v>
      </c>
      <c r="E58" s="854">
        <v>3.12</v>
      </c>
      <c r="F58" s="854">
        <v>1.04</v>
      </c>
      <c r="G58" s="854">
        <v>4.51</v>
      </c>
      <c r="H58" s="854">
        <v>4.5999999999999996</v>
      </c>
      <c r="I58" s="853">
        <v>45.05</v>
      </c>
    </row>
    <row r="59" spans="1:9" ht="13.5" customHeight="1" x14ac:dyDescent="0.2">
      <c r="A59" s="855">
        <v>2008</v>
      </c>
      <c r="B59" s="854">
        <v>0.38</v>
      </c>
      <c r="C59" s="854">
        <v>3.63</v>
      </c>
      <c r="D59" s="854">
        <v>1.07</v>
      </c>
      <c r="E59" s="854">
        <v>2.4900000000000002</v>
      </c>
      <c r="F59" s="854">
        <v>0.93</v>
      </c>
      <c r="G59" s="854">
        <v>7.65</v>
      </c>
      <c r="H59" s="854">
        <v>6.14</v>
      </c>
      <c r="I59" s="853">
        <v>39</v>
      </c>
    </row>
    <row r="60" spans="1:9" ht="13.5" customHeight="1" x14ac:dyDescent="0.2">
      <c r="A60" s="855">
        <v>2009</v>
      </c>
      <c r="B60" s="854">
        <v>0.56000000000000005</v>
      </c>
      <c r="C60" s="854">
        <v>10.88</v>
      </c>
      <c r="D60" s="854">
        <v>1</v>
      </c>
      <c r="E60" s="854">
        <v>2.5299999999999998</v>
      </c>
      <c r="F60" s="854">
        <v>1.39</v>
      </c>
      <c r="G60" s="854"/>
      <c r="H60" s="854">
        <v>5.5</v>
      </c>
      <c r="I60" s="853">
        <v>38.53</v>
      </c>
    </row>
    <row r="61" spans="1:9" ht="13.5" customHeight="1" x14ac:dyDescent="0.2">
      <c r="A61" s="855">
        <v>2010</v>
      </c>
      <c r="B61" s="854">
        <v>0.69</v>
      </c>
      <c r="C61" s="854">
        <v>10.19</v>
      </c>
      <c r="D61" s="854">
        <v>1.24</v>
      </c>
      <c r="E61" s="854">
        <v>2.77</v>
      </c>
      <c r="F61" s="854">
        <v>1.18</v>
      </c>
      <c r="G61" s="854"/>
      <c r="H61" s="854">
        <v>6.17</v>
      </c>
      <c r="I61" s="853">
        <v>38.049999999999997</v>
      </c>
    </row>
    <row r="62" spans="1:9" ht="13.5" customHeight="1" x14ac:dyDescent="0.2">
      <c r="A62" s="855">
        <v>2011</v>
      </c>
      <c r="B62" s="854">
        <v>0.67</v>
      </c>
      <c r="C62" s="854">
        <v>10.130000000000001</v>
      </c>
      <c r="D62" s="854">
        <v>1.22</v>
      </c>
      <c r="E62" s="854">
        <v>2.89</v>
      </c>
      <c r="F62" s="854">
        <v>1.1100000000000001</v>
      </c>
      <c r="G62" s="854"/>
      <c r="H62" s="854">
        <v>6.67</v>
      </c>
      <c r="I62" s="853">
        <v>39.770000000000003</v>
      </c>
    </row>
    <row r="63" spans="1:9" ht="13.5" customHeight="1" x14ac:dyDescent="0.2">
      <c r="A63" s="855">
        <v>2012</v>
      </c>
      <c r="B63" s="854">
        <v>0.65</v>
      </c>
      <c r="C63" s="854">
        <v>11</v>
      </c>
      <c r="D63" s="854">
        <v>1.31</v>
      </c>
      <c r="E63" s="854">
        <v>2.54</v>
      </c>
      <c r="F63" s="854">
        <v>1.25</v>
      </c>
      <c r="G63" s="854"/>
      <c r="H63" s="854">
        <v>6.71</v>
      </c>
      <c r="I63" s="853">
        <v>35.880000000000003</v>
      </c>
    </row>
    <row r="64" spans="1:9" ht="13.5" customHeight="1" x14ac:dyDescent="0.2">
      <c r="A64" s="855">
        <v>2013</v>
      </c>
      <c r="B64" s="854">
        <v>0.67</v>
      </c>
      <c r="C64" s="854">
        <v>9.85</v>
      </c>
      <c r="D64" s="854">
        <v>1.1599999999999999</v>
      </c>
      <c r="E64" s="854">
        <v>2.56</v>
      </c>
      <c r="F64" s="854">
        <v>1.02</v>
      </c>
      <c r="G64" s="854"/>
      <c r="H64" s="854">
        <v>5.79</v>
      </c>
      <c r="I64" s="853">
        <v>33.479999999999997</v>
      </c>
    </row>
    <row r="65" spans="1:9" ht="13.5" customHeight="1" x14ac:dyDescent="0.2">
      <c r="A65" s="855">
        <v>2014</v>
      </c>
      <c r="B65" s="854">
        <v>0.7</v>
      </c>
      <c r="C65" s="854">
        <v>11.6</v>
      </c>
      <c r="D65" s="854">
        <v>1.1599999999999999</v>
      </c>
      <c r="E65" s="854">
        <v>2.72</v>
      </c>
      <c r="F65" s="854">
        <v>1.1399999999999999</v>
      </c>
      <c r="G65" s="854"/>
      <c r="H65" s="854">
        <v>5.94</v>
      </c>
      <c r="I65" s="853">
        <v>35.04</v>
      </c>
    </row>
    <row r="66" spans="1:9" ht="13.5" customHeight="1" x14ac:dyDescent="0.2">
      <c r="A66" s="855">
        <v>2015</v>
      </c>
      <c r="B66" s="854">
        <v>0.62</v>
      </c>
      <c r="C66" s="854">
        <v>13.18</v>
      </c>
      <c r="D66" s="854">
        <v>1.44</v>
      </c>
      <c r="E66" s="854">
        <v>3.12</v>
      </c>
      <c r="F66" s="854">
        <v>1.52</v>
      </c>
      <c r="G66" s="854"/>
      <c r="H66" s="854">
        <v>6.77</v>
      </c>
      <c r="I66" s="853">
        <v>38.21</v>
      </c>
    </row>
    <row r="67" spans="1:9" ht="13.5" customHeight="1" x14ac:dyDescent="0.2">
      <c r="A67" s="855">
        <v>2016</v>
      </c>
      <c r="B67" s="854">
        <v>2.21</v>
      </c>
      <c r="C67" s="854">
        <v>8.9700000000000006</v>
      </c>
      <c r="D67" s="854">
        <v>2.97</v>
      </c>
      <c r="E67" s="854">
        <v>6.12</v>
      </c>
      <c r="F67" s="854">
        <v>0.26</v>
      </c>
      <c r="G67" s="854"/>
      <c r="H67" s="854">
        <v>5.79</v>
      </c>
      <c r="I67" s="853">
        <v>32.94</v>
      </c>
    </row>
    <row r="68" spans="1:9" ht="13.5" customHeight="1" x14ac:dyDescent="0.2">
      <c r="A68" s="855">
        <v>2017</v>
      </c>
      <c r="B68" s="854">
        <v>2.1800000000000002</v>
      </c>
      <c r="C68" s="854">
        <v>8.9700000000000006</v>
      </c>
      <c r="D68" s="854">
        <v>2.98</v>
      </c>
      <c r="E68" s="854">
        <v>6.98</v>
      </c>
      <c r="F68" s="854">
        <v>0.05</v>
      </c>
      <c r="G68" s="854"/>
      <c r="H68" s="854">
        <v>5.81</v>
      </c>
      <c r="I68" s="853">
        <v>31.34</v>
      </c>
    </row>
    <row r="69" spans="1:9" ht="13.5" customHeight="1" x14ac:dyDescent="0.2">
      <c r="A69" s="855">
        <v>2018</v>
      </c>
      <c r="B69" s="854">
        <v>2.59</v>
      </c>
      <c r="C69" s="854">
        <v>13.7</v>
      </c>
      <c r="D69" s="854">
        <v>3.05</v>
      </c>
      <c r="E69" s="854">
        <v>6.95</v>
      </c>
      <c r="F69" s="854">
        <v>7.0000000000000007E-2</v>
      </c>
      <c r="G69" s="854"/>
      <c r="H69" s="854">
        <v>5.81</v>
      </c>
      <c r="I69" s="853">
        <v>30.03</v>
      </c>
    </row>
    <row r="70" spans="1:9" ht="13.5" customHeight="1" x14ac:dyDescent="0.2">
      <c r="A70" s="855">
        <v>2019</v>
      </c>
      <c r="B70" s="854">
        <v>2.81</v>
      </c>
      <c r="C70" s="854">
        <v>15.06</v>
      </c>
      <c r="D70" s="854">
        <v>3.02</v>
      </c>
      <c r="E70" s="854">
        <v>7.36</v>
      </c>
      <c r="F70" s="854">
        <v>0.06</v>
      </c>
      <c r="G70" s="854"/>
      <c r="H70" s="854">
        <v>5.9</v>
      </c>
      <c r="I70" s="853">
        <v>31.24</v>
      </c>
    </row>
    <row r="71" spans="1:9" ht="13.5" customHeight="1" x14ac:dyDescent="0.2">
      <c r="A71" s="855">
        <v>2020</v>
      </c>
      <c r="B71" s="854">
        <v>3.34</v>
      </c>
      <c r="C71" s="854">
        <v>18.420000000000002</v>
      </c>
      <c r="D71" s="854">
        <v>2.98</v>
      </c>
      <c r="E71" s="854">
        <v>7.22</v>
      </c>
      <c r="F71" s="854">
        <v>7.0000000000000007E-2</v>
      </c>
      <c r="G71" s="854"/>
      <c r="H71" s="854">
        <v>5.58</v>
      </c>
      <c r="I71" s="853">
        <v>29.52</v>
      </c>
    </row>
    <row r="72" spans="1:9" ht="13.5" customHeight="1" x14ac:dyDescent="0.2">
      <c r="A72" s="1348">
        <v>2021</v>
      </c>
      <c r="B72" s="1353">
        <v>3.56</v>
      </c>
      <c r="C72" s="1353">
        <v>14.55</v>
      </c>
      <c r="D72" s="1353">
        <v>2.69</v>
      </c>
      <c r="E72" s="1353">
        <v>7.43</v>
      </c>
      <c r="F72" s="1353">
        <v>0.1</v>
      </c>
      <c r="G72" s="1353"/>
      <c r="H72" s="1353">
        <v>5.27</v>
      </c>
      <c r="I72" s="1354">
        <v>29.74</v>
      </c>
    </row>
    <row r="73" spans="1:9" ht="13.5" customHeight="1" x14ac:dyDescent="0.2">
      <c r="A73" s="879"/>
      <c r="B73" s="965"/>
      <c r="C73" s="965"/>
      <c r="D73" s="965"/>
      <c r="E73" s="965"/>
      <c r="F73" s="965"/>
      <c r="G73" s="965"/>
      <c r="H73" s="965"/>
      <c r="I73" s="877"/>
    </row>
    <row r="74" spans="1:9" ht="13.5" customHeight="1" x14ac:dyDescent="0.2"/>
    <row r="75" spans="1:9" ht="13.5" customHeight="1" x14ac:dyDescent="0.2">
      <c r="A75" s="833" t="s">
        <v>1060</v>
      </c>
      <c r="B75" s="833"/>
    </row>
    <row r="76" spans="1:9" ht="13.5" customHeight="1" x14ac:dyDescent="0.2">
      <c r="A76" s="767" t="s">
        <v>1061</v>
      </c>
    </row>
    <row r="77" spans="1:9" ht="13.5" customHeight="1" x14ac:dyDescent="0.2">
      <c r="A77" s="377" t="s">
        <v>263</v>
      </c>
      <c r="B77" s="377"/>
    </row>
    <row r="78" spans="1:9" ht="13.5" customHeight="1" x14ac:dyDescent="0.2">
      <c r="A78" s="833" t="s">
        <v>1088</v>
      </c>
      <c r="B78" s="833"/>
    </row>
    <row r="79" spans="1:9" ht="13.5" customHeight="1" x14ac:dyDescent="0.2">
      <c r="A79" s="377" t="s">
        <v>263</v>
      </c>
    </row>
    <row r="80" spans="1:9" ht="13.5" customHeight="1" x14ac:dyDescent="0.2">
      <c r="A80" s="833" t="s">
        <v>1088</v>
      </c>
    </row>
    <row r="81" ht="13.5" customHeight="1" x14ac:dyDescent="0.2"/>
    <row r="82" ht="13.5" customHeight="1" x14ac:dyDescent="0.2"/>
  </sheetData>
  <mergeCells count="5">
    <mergeCell ref="B40:I40"/>
    <mergeCell ref="B3:E3"/>
    <mergeCell ref="F3:I3"/>
    <mergeCell ref="B6:I6"/>
    <mergeCell ref="A1:D1"/>
  </mergeCells>
  <hyperlinks>
    <hyperlink ref="A1" location="Contents!A1" display="To table of contents" xr:uid="{AE07B73C-7398-43F9-B47C-76A4626D7938}"/>
    <hyperlink ref="A79" r:id="rId1" xr:uid="{E61A890F-08D0-427E-BFCF-D74E8B96BC92}"/>
    <hyperlink ref="A77" r:id="rId2" xr:uid="{7F02D14E-AE56-48A9-BA93-B9493DDE05CE}"/>
  </hyperlinks>
  <pageMargins left="0.55000000000000004" right="0.31" top="1" bottom="1" header="0.5" footer="0.5"/>
  <pageSetup paperSize="9" scale="72" orientation="portrait" r:id="rId3"/>
  <headerFooter alignWithMargins="0"/>
  <customProperties>
    <customPr name="EpmWorksheetKeyString_GUID" r:id="rId4"/>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A5971-2F0F-485F-BCE6-5FDF6719AE57}">
  <sheetPr>
    <tabColor theme="4" tint="0.79998168889431442"/>
  </sheetPr>
  <dimension ref="A1:I82"/>
  <sheetViews>
    <sheetView zoomScale="85" zoomScaleNormal="85" workbookViewId="0">
      <selection activeCell="A2" sqref="A2:J51"/>
    </sheetView>
  </sheetViews>
  <sheetFormatPr defaultColWidth="10.6640625" defaultRowHeight="12.75" x14ac:dyDescent="0.2"/>
  <cols>
    <col min="1" max="1" width="18.83203125" style="767" customWidth="1"/>
    <col min="2" max="8" width="15" style="767" customWidth="1"/>
    <col min="9" max="10" width="12" style="767" customWidth="1"/>
    <col min="11" max="16384" width="10.6640625" style="767"/>
  </cols>
  <sheetData>
    <row r="1" spans="1:9" ht="30" customHeight="1" x14ac:dyDescent="0.2">
      <c r="A1" s="1744" t="s">
        <v>2</v>
      </c>
      <c r="B1" s="1744"/>
      <c r="C1" s="1744"/>
      <c r="D1" s="1744"/>
    </row>
    <row r="2" spans="1:9" ht="19.5" customHeight="1" x14ac:dyDescent="0.3">
      <c r="A2" s="791" t="s">
        <v>1089</v>
      </c>
      <c r="H2" s="833" t="s">
        <v>1090</v>
      </c>
    </row>
    <row r="3" spans="1:9" ht="13.5" customHeight="1" x14ac:dyDescent="0.25">
      <c r="A3" s="787"/>
      <c r="B3" s="1829" t="s">
        <v>11</v>
      </c>
      <c r="C3" s="1830"/>
      <c r="D3" s="1830"/>
      <c r="E3" s="1831"/>
      <c r="F3" s="1829" t="s">
        <v>54</v>
      </c>
      <c r="G3" s="1832"/>
      <c r="H3" s="1832"/>
      <c r="I3" s="1833"/>
    </row>
    <row r="4" spans="1:9" ht="13.5" customHeight="1" x14ac:dyDescent="0.2">
      <c r="A4" s="787"/>
      <c r="B4" s="1138" t="s">
        <v>1083</v>
      </c>
      <c r="C4" s="964" t="s">
        <v>1442</v>
      </c>
      <c r="D4" s="964" t="s">
        <v>1085</v>
      </c>
      <c r="E4" s="1139" t="s">
        <v>1085</v>
      </c>
      <c r="F4" s="1138" t="s">
        <v>1083</v>
      </c>
      <c r="G4" s="964" t="s">
        <v>1442</v>
      </c>
      <c r="H4" s="964" t="s">
        <v>1085</v>
      </c>
      <c r="I4" s="1139" t="s">
        <v>1085</v>
      </c>
    </row>
    <row r="5" spans="1:9" ht="13.5" customHeight="1" x14ac:dyDescent="0.2">
      <c r="A5" s="879"/>
      <c r="B5" s="963" t="s">
        <v>1443</v>
      </c>
      <c r="C5" s="962" t="s">
        <v>1086</v>
      </c>
      <c r="D5" s="962" t="s">
        <v>1444</v>
      </c>
      <c r="E5" s="961" t="s">
        <v>1087</v>
      </c>
      <c r="F5" s="963" t="s">
        <v>1443</v>
      </c>
      <c r="G5" s="962" t="s">
        <v>1086</v>
      </c>
      <c r="H5" s="962" t="s">
        <v>1444</v>
      </c>
      <c r="I5" s="961" t="s">
        <v>1087</v>
      </c>
    </row>
    <row r="6" spans="1:9" ht="13.5" customHeight="1" x14ac:dyDescent="0.25">
      <c r="A6" s="784"/>
      <c r="B6" s="1834" t="s">
        <v>175</v>
      </c>
      <c r="C6" s="1835"/>
      <c r="D6" s="1835"/>
      <c r="E6" s="1835"/>
      <c r="F6" s="1835"/>
      <c r="G6" s="1835"/>
      <c r="H6" s="1835"/>
      <c r="I6" s="1836"/>
    </row>
    <row r="7" spans="1:9" ht="13.5" customHeight="1" x14ac:dyDescent="0.2">
      <c r="A7" s="484"/>
      <c r="B7" s="492"/>
      <c r="C7" s="492"/>
      <c r="D7" s="492"/>
      <c r="E7" s="492"/>
      <c r="F7" s="492"/>
      <c r="G7" s="492"/>
      <c r="H7" s="492"/>
      <c r="I7" s="500"/>
    </row>
    <row r="8" spans="1:9" ht="13.5" customHeight="1" x14ac:dyDescent="0.2">
      <c r="A8" s="855">
        <v>1990</v>
      </c>
      <c r="B8" s="798"/>
      <c r="C8" s="859">
        <v>2.0099999999999998</v>
      </c>
      <c r="D8" s="859">
        <v>4.2699999999999996</v>
      </c>
      <c r="E8" s="859">
        <v>3.16</v>
      </c>
      <c r="F8" s="859"/>
      <c r="G8" s="859">
        <v>1.53</v>
      </c>
      <c r="H8" s="859">
        <v>4.2699999999999996</v>
      </c>
      <c r="I8" s="858">
        <v>3.14</v>
      </c>
    </row>
    <row r="9" spans="1:9" ht="13.5" customHeight="1" x14ac:dyDescent="0.2">
      <c r="A9" s="855">
        <v>1991</v>
      </c>
      <c r="B9" s="798"/>
      <c r="C9" s="859">
        <v>2.0099999999999998</v>
      </c>
      <c r="D9" s="859">
        <v>4.2699999999999996</v>
      </c>
      <c r="E9" s="859">
        <v>3.16</v>
      </c>
      <c r="F9" s="859"/>
      <c r="G9" s="859">
        <v>1.53</v>
      </c>
      <c r="H9" s="859">
        <v>4.2699999999999996</v>
      </c>
      <c r="I9" s="858">
        <v>3.14</v>
      </c>
    </row>
    <row r="10" spans="1:9" ht="13.5" customHeight="1" x14ac:dyDescent="0.2">
      <c r="A10" s="855">
        <v>1992</v>
      </c>
      <c r="B10" s="798"/>
      <c r="C10" s="859">
        <v>2.0099999999999998</v>
      </c>
      <c r="D10" s="859">
        <v>4.2699999999999996</v>
      </c>
      <c r="E10" s="859">
        <v>3.16</v>
      </c>
      <c r="F10" s="859"/>
      <c r="G10" s="859">
        <v>1.53</v>
      </c>
      <c r="H10" s="859">
        <v>4.2699999999999996</v>
      </c>
      <c r="I10" s="858">
        <v>3.14</v>
      </c>
    </row>
    <row r="11" spans="1:9" ht="13.5" customHeight="1" x14ac:dyDescent="0.2">
      <c r="A11" s="855">
        <v>1993</v>
      </c>
      <c r="B11" s="798"/>
      <c r="C11" s="859">
        <v>2.0099999999999998</v>
      </c>
      <c r="D11" s="859">
        <v>4.2699999999999996</v>
      </c>
      <c r="E11" s="859">
        <v>3.16</v>
      </c>
      <c r="F11" s="859"/>
      <c r="G11" s="859">
        <v>1.53</v>
      </c>
      <c r="H11" s="859">
        <v>4.2699999999999996</v>
      </c>
      <c r="I11" s="858">
        <v>3.14</v>
      </c>
    </row>
    <row r="12" spans="1:9" ht="13.5" customHeight="1" x14ac:dyDescent="0.2">
      <c r="A12" s="855">
        <v>1994</v>
      </c>
      <c r="B12" s="798"/>
      <c r="C12" s="859">
        <v>2.0099999999999998</v>
      </c>
      <c r="D12" s="859">
        <v>4.2699999999999996</v>
      </c>
      <c r="E12" s="859">
        <v>3.16</v>
      </c>
      <c r="F12" s="859"/>
      <c r="G12" s="859">
        <v>1.55</v>
      </c>
      <c r="H12" s="859">
        <v>4.2699999999999996</v>
      </c>
      <c r="I12" s="858">
        <v>3.14</v>
      </c>
    </row>
    <row r="13" spans="1:9" ht="13.5" customHeight="1" x14ac:dyDescent="0.2">
      <c r="A13" s="855">
        <v>1995</v>
      </c>
      <c r="B13" s="798"/>
      <c r="C13" s="859">
        <v>2.0099999999999998</v>
      </c>
      <c r="D13" s="859">
        <v>4.2699999999999996</v>
      </c>
      <c r="E13" s="859">
        <v>3.16</v>
      </c>
      <c r="F13" s="859"/>
      <c r="G13" s="859">
        <v>1.53</v>
      </c>
      <c r="H13" s="859">
        <v>4.2699999999999996</v>
      </c>
      <c r="I13" s="858">
        <v>3.14</v>
      </c>
    </row>
    <row r="14" spans="1:9" ht="13.5" customHeight="1" x14ac:dyDescent="0.2">
      <c r="A14" s="855">
        <v>1996</v>
      </c>
      <c r="B14" s="798"/>
      <c r="C14" s="859">
        <v>2.02</v>
      </c>
      <c r="D14" s="859">
        <v>4.2699999999999996</v>
      </c>
      <c r="E14" s="859">
        <v>3.16</v>
      </c>
      <c r="F14" s="859"/>
      <c r="G14" s="859">
        <v>1.52</v>
      </c>
      <c r="H14" s="859">
        <v>4.2699999999999996</v>
      </c>
      <c r="I14" s="858">
        <v>3.14</v>
      </c>
    </row>
    <row r="15" spans="1:9" ht="13.5" customHeight="1" x14ac:dyDescent="0.2">
      <c r="A15" s="855">
        <v>1997</v>
      </c>
      <c r="B15" s="798"/>
      <c r="C15" s="859">
        <v>2.0499999999999998</v>
      </c>
      <c r="D15" s="859">
        <v>4.3099999999999996</v>
      </c>
      <c r="E15" s="859">
        <v>3.16</v>
      </c>
      <c r="F15" s="859"/>
      <c r="G15" s="859">
        <v>1.66</v>
      </c>
      <c r="H15" s="859">
        <v>4.3099999999999996</v>
      </c>
      <c r="I15" s="858">
        <v>3.14</v>
      </c>
    </row>
    <row r="16" spans="1:9" ht="13.5" customHeight="1" x14ac:dyDescent="0.2">
      <c r="A16" s="855">
        <v>1998</v>
      </c>
      <c r="B16" s="798"/>
      <c r="C16" s="859">
        <v>2.0099999999999998</v>
      </c>
      <c r="D16" s="859">
        <v>4.28</v>
      </c>
      <c r="E16" s="859">
        <v>3.16</v>
      </c>
      <c r="F16" s="859"/>
      <c r="G16" s="859">
        <v>1.65</v>
      </c>
      <c r="H16" s="859">
        <v>4.28</v>
      </c>
      <c r="I16" s="858">
        <v>3.14</v>
      </c>
    </row>
    <row r="17" spans="1:9" ht="13.5" customHeight="1" x14ac:dyDescent="0.2">
      <c r="A17" s="855">
        <v>1999</v>
      </c>
      <c r="B17" s="798"/>
      <c r="C17" s="859">
        <v>1.97</v>
      </c>
      <c r="D17" s="859">
        <v>4.34</v>
      </c>
      <c r="E17" s="859">
        <v>3.16</v>
      </c>
      <c r="F17" s="859"/>
      <c r="G17" s="859">
        <v>1.64</v>
      </c>
      <c r="H17" s="859">
        <v>4.34</v>
      </c>
      <c r="I17" s="858">
        <v>3.14</v>
      </c>
    </row>
    <row r="18" spans="1:9" ht="13.5" customHeight="1" x14ac:dyDescent="0.2">
      <c r="A18" s="855">
        <v>2000</v>
      </c>
      <c r="B18" s="798"/>
      <c r="C18" s="859">
        <v>1.94</v>
      </c>
      <c r="D18" s="859">
        <v>4.3600000000000003</v>
      </c>
      <c r="E18" s="859">
        <v>3.15</v>
      </c>
      <c r="F18" s="859"/>
      <c r="G18" s="859">
        <v>1.6</v>
      </c>
      <c r="H18" s="859">
        <v>4.3600000000000003</v>
      </c>
      <c r="I18" s="858">
        <v>3.14</v>
      </c>
    </row>
    <row r="19" spans="1:9" ht="13.5" customHeight="1" x14ac:dyDescent="0.2">
      <c r="A19" s="855">
        <v>2001</v>
      </c>
      <c r="B19" s="798"/>
      <c r="C19" s="859">
        <v>1.95</v>
      </c>
      <c r="D19" s="859">
        <v>4.3</v>
      </c>
      <c r="E19" s="859">
        <v>3.13</v>
      </c>
      <c r="F19" s="859"/>
      <c r="G19" s="859">
        <v>1.61</v>
      </c>
      <c r="H19" s="859">
        <v>4.3099999999999996</v>
      </c>
      <c r="I19" s="858">
        <v>3.13</v>
      </c>
    </row>
    <row r="20" spans="1:9" ht="13.5" customHeight="1" x14ac:dyDescent="0.2">
      <c r="A20" s="855">
        <v>2002</v>
      </c>
      <c r="B20" s="798"/>
      <c r="C20" s="859">
        <v>1.94</v>
      </c>
      <c r="D20" s="859">
        <v>4.2699999999999996</v>
      </c>
      <c r="E20" s="859">
        <v>3.11</v>
      </c>
      <c r="F20" s="859"/>
      <c r="G20" s="859">
        <v>1.59</v>
      </c>
      <c r="H20" s="859">
        <v>4.29</v>
      </c>
      <c r="I20" s="858">
        <v>3.11</v>
      </c>
    </row>
    <row r="21" spans="1:9" ht="13.5" customHeight="1" x14ac:dyDescent="0.2">
      <c r="A21" s="855">
        <v>2003</v>
      </c>
      <c r="B21" s="798"/>
      <c r="C21" s="859">
        <v>1.94</v>
      </c>
      <c r="D21" s="859">
        <v>4.24</v>
      </c>
      <c r="E21" s="859">
        <v>3.09</v>
      </c>
      <c r="F21" s="859"/>
      <c r="G21" s="859">
        <v>1.59</v>
      </c>
      <c r="H21" s="859">
        <v>4.26</v>
      </c>
      <c r="I21" s="858">
        <v>3.1</v>
      </c>
    </row>
    <row r="22" spans="1:9" ht="13.5" customHeight="1" x14ac:dyDescent="0.2">
      <c r="A22" s="855">
        <v>2004</v>
      </c>
      <c r="B22" s="798"/>
      <c r="C22" s="859">
        <v>1.92</v>
      </c>
      <c r="D22" s="859">
        <v>4.24</v>
      </c>
      <c r="E22" s="859">
        <v>3.08</v>
      </c>
      <c r="F22" s="859"/>
      <c r="G22" s="859">
        <v>1.58</v>
      </c>
      <c r="H22" s="859">
        <v>4.25</v>
      </c>
      <c r="I22" s="858">
        <v>3.06</v>
      </c>
    </row>
    <row r="23" spans="1:9" ht="13.5" customHeight="1" x14ac:dyDescent="0.2">
      <c r="A23" s="855">
        <v>2005</v>
      </c>
      <c r="B23" s="798"/>
      <c r="C23" s="859">
        <v>1.94</v>
      </c>
      <c r="D23" s="859">
        <v>4.18</v>
      </c>
      <c r="E23" s="859">
        <v>3.08</v>
      </c>
      <c r="F23" s="859"/>
      <c r="G23" s="859">
        <v>1.57</v>
      </c>
      <c r="H23" s="859">
        <v>4.18</v>
      </c>
      <c r="I23" s="858">
        <v>3.08</v>
      </c>
    </row>
    <row r="24" spans="1:9" ht="13.5" customHeight="1" x14ac:dyDescent="0.2">
      <c r="A24" s="855">
        <v>2006</v>
      </c>
      <c r="B24" s="798"/>
      <c r="C24" s="859">
        <v>1.94</v>
      </c>
      <c r="D24" s="859">
        <v>4.18</v>
      </c>
      <c r="E24" s="859">
        <v>3.08</v>
      </c>
      <c r="F24" s="859"/>
      <c r="G24" s="859">
        <v>1.56</v>
      </c>
      <c r="H24" s="859">
        <v>4.18</v>
      </c>
      <c r="I24" s="858">
        <v>3.08</v>
      </c>
    </row>
    <row r="25" spans="1:9" ht="13.5" customHeight="1" x14ac:dyDescent="0.2">
      <c r="A25" s="855">
        <v>2007</v>
      </c>
      <c r="B25" s="859">
        <v>2.77</v>
      </c>
      <c r="C25" s="859">
        <v>1.91</v>
      </c>
      <c r="D25" s="859">
        <v>4.09</v>
      </c>
      <c r="E25" s="859">
        <v>3.27</v>
      </c>
      <c r="F25" s="859">
        <v>2.73</v>
      </c>
      <c r="G25" s="859">
        <v>1.55</v>
      </c>
      <c r="H25" s="859">
        <v>4.1900000000000004</v>
      </c>
      <c r="I25" s="858">
        <v>3.16</v>
      </c>
    </row>
    <row r="26" spans="1:9" ht="13.5" customHeight="1" x14ac:dyDescent="0.2">
      <c r="A26" s="855">
        <v>2008</v>
      </c>
      <c r="B26" s="859">
        <v>2.93</v>
      </c>
      <c r="C26" s="859">
        <v>1.7</v>
      </c>
      <c r="D26" s="859">
        <v>4.26</v>
      </c>
      <c r="E26" s="859">
        <v>3.4</v>
      </c>
      <c r="F26" s="859">
        <v>2.8</v>
      </c>
      <c r="G26" s="859">
        <v>1.51</v>
      </c>
      <c r="H26" s="859">
        <v>5.13</v>
      </c>
      <c r="I26" s="858">
        <v>3.58</v>
      </c>
    </row>
    <row r="27" spans="1:9" ht="13.5" customHeight="1" x14ac:dyDescent="0.2">
      <c r="A27" s="855">
        <v>2009</v>
      </c>
      <c r="B27" s="859">
        <v>2.89</v>
      </c>
      <c r="C27" s="859">
        <v>1.59</v>
      </c>
      <c r="D27" s="859">
        <v>4.22</v>
      </c>
      <c r="E27" s="859">
        <v>3.53</v>
      </c>
      <c r="F27" s="859">
        <v>2.76</v>
      </c>
      <c r="G27" s="859"/>
      <c r="H27" s="859">
        <v>4.99</v>
      </c>
      <c r="I27" s="858">
        <v>3.7</v>
      </c>
    </row>
    <row r="28" spans="1:9" ht="13.5" customHeight="1" x14ac:dyDescent="0.2">
      <c r="A28" s="855">
        <v>2010</v>
      </c>
      <c r="B28" s="859">
        <v>2.84</v>
      </c>
      <c r="C28" s="859">
        <v>1.6</v>
      </c>
      <c r="D28" s="859">
        <v>3.65</v>
      </c>
      <c r="E28" s="859">
        <v>3.06</v>
      </c>
      <c r="F28" s="859">
        <v>2.75</v>
      </c>
      <c r="G28" s="859"/>
      <c r="H28" s="859">
        <v>4.71</v>
      </c>
      <c r="I28" s="858">
        <v>3.23</v>
      </c>
    </row>
    <row r="29" spans="1:9" ht="13.5" customHeight="1" x14ac:dyDescent="0.2">
      <c r="A29" s="855">
        <v>2011</v>
      </c>
      <c r="B29" s="859">
        <v>2.77</v>
      </c>
      <c r="C29" s="859">
        <v>1.59</v>
      </c>
      <c r="D29" s="859">
        <v>3.45</v>
      </c>
      <c r="E29" s="859">
        <v>2.9</v>
      </c>
      <c r="F29" s="859">
        <v>2.74</v>
      </c>
      <c r="G29" s="859"/>
      <c r="H29" s="859">
        <v>4.58</v>
      </c>
      <c r="I29" s="858">
        <v>3.29</v>
      </c>
    </row>
    <row r="30" spans="1:9" ht="13.5" customHeight="1" x14ac:dyDescent="0.2">
      <c r="A30" s="855">
        <v>2012</v>
      </c>
      <c r="B30" s="859">
        <v>2.74</v>
      </c>
      <c r="C30" s="859">
        <v>1.59</v>
      </c>
      <c r="D30" s="859">
        <v>3.53</v>
      </c>
      <c r="E30" s="859">
        <v>2.95</v>
      </c>
      <c r="F30" s="859">
        <v>2.73</v>
      </c>
      <c r="G30" s="859"/>
      <c r="H30" s="859">
        <v>4.54</v>
      </c>
      <c r="I30" s="858">
        <v>3.5</v>
      </c>
    </row>
    <row r="31" spans="1:9" ht="13.5" customHeight="1" x14ac:dyDescent="0.2">
      <c r="A31" s="855">
        <v>2013</v>
      </c>
      <c r="B31" s="859">
        <v>2.75</v>
      </c>
      <c r="C31" s="859">
        <v>1.75</v>
      </c>
      <c r="D31" s="859">
        <v>3.52</v>
      </c>
      <c r="E31" s="859">
        <v>2.9</v>
      </c>
      <c r="F31" s="859">
        <v>2.74</v>
      </c>
      <c r="G31" s="859"/>
      <c r="H31" s="859">
        <v>4.45</v>
      </c>
      <c r="I31" s="858">
        <v>3.58</v>
      </c>
    </row>
    <row r="32" spans="1:9" ht="13.5" customHeight="1" x14ac:dyDescent="0.2">
      <c r="A32" s="855">
        <v>2014</v>
      </c>
      <c r="B32" s="859">
        <v>2.74</v>
      </c>
      <c r="C32" s="859">
        <v>1.76</v>
      </c>
      <c r="D32" s="859">
        <v>3.62</v>
      </c>
      <c r="E32" s="859">
        <v>3.1</v>
      </c>
      <c r="F32" s="859">
        <v>2.74</v>
      </c>
      <c r="G32" s="859"/>
      <c r="H32" s="859">
        <v>4.97</v>
      </c>
      <c r="I32" s="858">
        <v>4.0199999999999996</v>
      </c>
    </row>
    <row r="33" spans="1:9" ht="13.5" customHeight="1" x14ac:dyDescent="0.2">
      <c r="A33" s="855">
        <v>2015</v>
      </c>
      <c r="B33" s="859">
        <v>2.79</v>
      </c>
      <c r="C33" s="859">
        <v>1.66</v>
      </c>
      <c r="D33" s="859">
        <v>3.42</v>
      </c>
      <c r="E33" s="859">
        <v>3.24</v>
      </c>
      <c r="F33" s="859">
        <v>2.76</v>
      </c>
      <c r="G33" s="859"/>
      <c r="H33" s="859">
        <v>4.82</v>
      </c>
      <c r="I33" s="858">
        <v>3.79</v>
      </c>
    </row>
    <row r="34" spans="1:9" ht="13.5" customHeight="1" x14ac:dyDescent="0.2">
      <c r="A34" s="855">
        <v>2016</v>
      </c>
      <c r="B34" s="859">
        <v>2.75</v>
      </c>
      <c r="C34" s="859">
        <v>2.29</v>
      </c>
      <c r="D34" s="859">
        <v>2.62</v>
      </c>
      <c r="E34" s="859">
        <v>2.96</v>
      </c>
      <c r="F34" s="859">
        <v>2.81</v>
      </c>
      <c r="G34" s="859"/>
      <c r="H34" s="859">
        <v>5.31</v>
      </c>
      <c r="I34" s="858">
        <v>3.89</v>
      </c>
    </row>
    <row r="35" spans="1:9" ht="13.5" customHeight="1" x14ac:dyDescent="0.2">
      <c r="A35" s="855">
        <v>2017</v>
      </c>
      <c r="B35" s="859">
        <v>2.69</v>
      </c>
      <c r="C35" s="859">
        <v>2.29</v>
      </c>
      <c r="D35" s="859">
        <v>2.62</v>
      </c>
      <c r="E35" s="859">
        <v>2.56</v>
      </c>
      <c r="F35" s="859">
        <v>2.7</v>
      </c>
      <c r="G35" s="859"/>
      <c r="H35" s="859">
        <v>5.32</v>
      </c>
      <c r="I35" s="858">
        <v>4.0999999999999996</v>
      </c>
    </row>
    <row r="36" spans="1:9" ht="13.5" customHeight="1" x14ac:dyDescent="0.2">
      <c r="A36" s="855">
        <v>2018</v>
      </c>
      <c r="B36" s="859">
        <v>2.76</v>
      </c>
      <c r="C36" s="859">
        <v>2.2999999999999998</v>
      </c>
      <c r="D36" s="859">
        <v>3.38</v>
      </c>
      <c r="E36" s="859">
        <v>3.08</v>
      </c>
      <c r="F36" s="859">
        <v>2.79</v>
      </c>
      <c r="G36" s="859"/>
      <c r="H36" s="859">
        <v>5.38</v>
      </c>
      <c r="I36" s="858">
        <v>4.1900000000000004</v>
      </c>
    </row>
    <row r="37" spans="1:9" ht="13.5" customHeight="1" x14ac:dyDescent="0.2">
      <c r="A37" s="855">
        <v>2019</v>
      </c>
      <c r="B37" s="859">
        <v>2.76</v>
      </c>
      <c r="C37" s="859">
        <v>2.29</v>
      </c>
      <c r="D37" s="859">
        <v>3.65</v>
      </c>
      <c r="E37" s="859">
        <v>3.06</v>
      </c>
      <c r="F37" s="859">
        <v>2.76</v>
      </c>
      <c r="G37" s="859"/>
      <c r="H37" s="859">
        <v>5.49</v>
      </c>
      <c r="I37" s="858">
        <v>4.3</v>
      </c>
    </row>
    <row r="38" spans="1:9" ht="13.5" customHeight="1" x14ac:dyDescent="0.2">
      <c r="A38" s="855">
        <v>2020</v>
      </c>
      <c r="B38" s="859">
        <v>2.76</v>
      </c>
      <c r="C38" s="859">
        <v>2.3199999999999998</v>
      </c>
      <c r="D38" s="859">
        <v>3.58</v>
      </c>
      <c r="E38" s="859">
        <v>3.07</v>
      </c>
      <c r="F38" s="859">
        <v>2.78</v>
      </c>
      <c r="G38" s="859"/>
      <c r="H38" s="859">
        <v>5.28</v>
      </c>
      <c r="I38" s="858">
        <v>4.3099999999999996</v>
      </c>
    </row>
    <row r="39" spans="1:9" ht="13.5" customHeight="1" x14ac:dyDescent="0.2">
      <c r="A39" s="1348">
        <v>2021</v>
      </c>
      <c r="B39" s="1349">
        <v>2.82</v>
      </c>
      <c r="C39" s="1349">
        <v>2.38</v>
      </c>
      <c r="D39" s="1349">
        <v>3.66</v>
      </c>
      <c r="E39" s="1349">
        <v>3.23</v>
      </c>
      <c r="F39" s="1349">
        <v>3.03</v>
      </c>
      <c r="G39" s="1349"/>
      <c r="H39" s="1349">
        <v>5.26</v>
      </c>
      <c r="I39" s="1350">
        <v>4.41</v>
      </c>
    </row>
    <row r="40" spans="1:9" ht="13.5" customHeight="1" x14ac:dyDescent="0.2">
      <c r="A40" s="1382"/>
      <c r="B40" s="1383"/>
      <c r="C40" s="1383"/>
      <c r="D40" s="1383"/>
      <c r="E40" s="1383"/>
      <c r="F40" s="1383"/>
      <c r="G40" s="1383"/>
      <c r="H40" s="1383"/>
      <c r="I40" s="1375"/>
    </row>
    <row r="41" spans="1:9" ht="13.5" customHeight="1" x14ac:dyDescent="0.2"/>
    <row r="42" spans="1:9" ht="13.5" customHeight="1" x14ac:dyDescent="0.2">
      <c r="A42" s="833" t="s">
        <v>1015</v>
      </c>
    </row>
    <row r="43" spans="1:9" ht="13.5" customHeight="1" x14ac:dyDescent="0.2">
      <c r="A43" s="833" t="s">
        <v>1091</v>
      </c>
    </row>
    <row r="44" spans="1:9" ht="13.5" customHeight="1" x14ac:dyDescent="0.2">
      <c r="A44" s="767" t="s">
        <v>1092</v>
      </c>
    </row>
    <row r="45" spans="1:9" ht="13.5" customHeight="1" x14ac:dyDescent="0.2">
      <c r="A45" s="377" t="s">
        <v>263</v>
      </c>
    </row>
    <row r="46" spans="1:9" ht="13.5" customHeight="1" x14ac:dyDescent="0.2">
      <c r="A46" s="833" t="s">
        <v>1093</v>
      </c>
    </row>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CF38A2C7-CD4F-4A22-BF7F-D393EBB81C90}"/>
    <hyperlink ref="A45" r:id="rId1" xr:uid="{47300ABD-C1FE-4724-97B5-3B36BE266671}"/>
  </hyperlinks>
  <pageMargins left="0.75" right="0.75" top="0.76" bottom="0.69" header="0.5" footer="0.5"/>
  <pageSetup paperSize="9" orientation="landscape" r:id="rId2"/>
  <headerFooter alignWithMargins="0"/>
  <customProperties>
    <customPr name="EpmWorksheetKeyString_GUID" r:id="rId3"/>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A5C1-09E7-432D-9851-4BB90783423C}">
  <sheetPr>
    <tabColor theme="4" tint="0.79998168889431442"/>
    <pageSetUpPr fitToPage="1"/>
  </sheetPr>
  <dimension ref="A1:I82"/>
  <sheetViews>
    <sheetView zoomScale="85" zoomScaleNormal="85" workbookViewId="0">
      <selection activeCell="A2" sqref="A2:J48"/>
    </sheetView>
  </sheetViews>
  <sheetFormatPr defaultColWidth="10.6640625" defaultRowHeight="12.75" x14ac:dyDescent="0.2"/>
  <cols>
    <col min="1" max="1" width="18.83203125" style="767" customWidth="1"/>
    <col min="2" max="8" width="15" style="767" customWidth="1"/>
    <col min="9" max="10" width="12" style="767" customWidth="1"/>
    <col min="11" max="16384" width="10.6640625" style="767"/>
  </cols>
  <sheetData>
    <row r="1" spans="1:9" ht="30" customHeight="1" x14ac:dyDescent="0.2">
      <c r="A1" s="1744" t="s">
        <v>2</v>
      </c>
      <c r="B1" s="1744"/>
      <c r="C1" s="1744"/>
      <c r="D1" s="1744"/>
    </row>
    <row r="2" spans="1:9" ht="19.5" customHeight="1" x14ac:dyDescent="0.3">
      <c r="A2" s="791" t="s">
        <v>1094</v>
      </c>
      <c r="H2" s="833" t="s">
        <v>1090</v>
      </c>
    </row>
    <row r="3" spans="1:9" ht="13.5" customHeight="1" x14ac:dyDescent="0.25">
      <c r="A3" s="787"/>
      <c r="B3" s="1829" t="s">
        <v>11</v>
      </c>
      <c r="C3" s="1830"/>
      <c r="D3" s="1830"/>
      <c r="E3" s="1831"/>
      <c r="F3" s="1829" t="s">
        <v>54</v>
      </c>
      <c r="G3" s="1832"/>
      <c r="H3" s="1832"/>
      <c r="I3" s="1833"/>
    </row>
    <row r="4" spans="1:9" ht="13.5" customHeight="1" x14ac:dyDescent="0.2">
      <c r="A4" s="787"/>
      <c r="B4" s="1138" t="s">
        <v>1083</v>
      </c>
      <c r="C4" s="964" t="s">
        <v>1442</v>
      </c>
      <c r="D4" s="964" t="s">
        <v>1085</v>
      </c>
      <c r="E4" s="1139" t="s">
        <v>1085</v>
      </c>
      <c r="F4" s="1138" t="s">
        <v>1083</v>
      </c>
      <c r="G4" s="964" t="s">
        <v>1442</v>
      </c>
      <c r="H4" s="964" t="s">
        <v>1085</v>
      </c>
      <c r="I4" s="1139" t="s">
        <v>1085</v>
      </c>
    </row>
    <row r="5" spans="1:9" ht="13.5" customHeight="1" x14ac:dyDescent="0.2">
      <c r="A5" s="879"/>
      <c r="B5" s="963" t="s">
        <v>1443</v>
      </c>
      <c r="C5" s="962" t="s">
        <v>1086</v>
      </c>
      <c r="D5" s="962" t="s">
        <v>1444</v>
      </c>
      <c r="E5" s="961" t="s">
        <v>1087</v>
      </c>
      <c r="F5" s="963" t="s">
        <v>1443</v>
      </c>
      <c r="G5" s="962" t="s">
        <v>1086</v>
      </c>
      <c r="H5" s="962" t="s">
        <v>1444</v>
      </c>
      <c r="I5" s="961" t="s">
        <v>1087</v>
      </c>
    </row>
    <row r="6" spans="1:9" ht="13.5" customHeight="1" x14ac:dyDescent="0.25">
      <c r="A6" s="784"/>
      <c r="B6" s="1834" t="s">
        <v>175</v>
      </c>
      <c r="C6" s="1835"/>
      <c r="D6" s="1835"/>
      <c r="E6" s="1835"/>
      <c r="F6" s="1835"/>
      <c r="G6" s="1835"/>
      <c r="H6" s="1835"/>
      <c r="I6" s="1836"/>
    </row>
    <row r="7" spans="1:9" ht="13.5" customHeight="1" x14ac:dyDescent="0.2">
      <c r="A7" s="484"/>
      <c r="B7" s="492"/>
      <c r="C7" s="492"/>
      <c r="D7" s="492"/>
      <c r="E7" s="492"/>
      <c r="F7" s="492"/>
      <c r="G7" s="492"/>
      <c r="H7" s="492"/>
      <c r="I7" s="500"/>
    </row>
    <row r="8" spans="1:9" ht="13.5" customHeight="1" x14ac:dyDescent="0.2">
      <c r="A8" s="855">
        <v>1990</v>
      </c>
      <c r="B8" s="798"/>
      <c r="C8" s="859">
        <v>1.96</v>
      </c>
      <c r="D8" s="859">
        <v>3.02</v>
      </c>
      <c r="E8" s="859">
        <v>2.5299999999999998</v>
      </c>
      <c r="F8" s="859"/>
      <c r="G8" s="859">
        <v>1.62</v>
      </c>
      <c r="H8" s="859">
        <v>3.02</v>
      </c>
      <c r="I8" s="858">
        <v>2.5099999999999998</v>
      </c>
    </row>
    <row r="9" spans="1:9" ht="13.5" customHeight="1" x14ac:dyDescent="0.2">
      <c r="A9" s="855">
        <v>1991</v>
      </c>
      <c r="B9" s="798"/>
      <c r="C9" s="859">
        <v>1.96</v>
      </c>
      <c r="D9" s="859">
        <v>3.02</v>
      </c>
      <c r="E9" s="859">
        <v>2.5299999999999998</v>
      </c>
      <c r="F9" s="859"/>
      <c r="G9" s="859">
        <v>1.62</v>
      </c>
      <c r="H9" s="859">
        <v>3.02</v>
      </c>
      <c r="I9" s="858">
        <v>2.5099999999999998</v>
      </c>
    </row>
    <row r="10" spans="1:9" ht="13.5" customHeight="1" x14ac:dyDescent="0.2">
      <c r="A10" s="855">
        <v>1992</v>
      </c>
      <c r="B10" s="798"/>
      <c r="C10" s="859">
        <v>1.96</v>
      </c>
      <c r="D10" s="859">
        <v>3.02</v>
      </c>
      <c r="E10" s="859">
        <v>2.5299999999999998</v>
      </c>
      <c r="F10" s="859"/>
      <c r="G10" s="859">
        <v>1.62</v>
      </c>
      <c r="H10" s="859">
        <v>3.02</v>
      </c>
      <c r="I10" s="858">
        <v>2.5099999999999998</v>
      </c>
    </row>
    <row r="11" spans="1:9" ht="13.5" customHeight="1" x14ac:dyDescent="0.2">
      <c r="A11" s="855">
        <v>1993</v>
      </c>
      <c r="B11" s="798"/>
      <c r="C11" s="859">
        <v>1.96</v>
      </c>
      <c r="D11" s="859">
        <v>3.02</v>
      </c>
      <c r="E11" s="859">
        <v>2.5299999999999998</v>
      </c>
      <c r="F11" s="859"/>
      <c r="G11" s="859">
        <v>1.62</v>
      </c>
      <c r="H11" s="859">
        <v>3.02</v>
      </c>
      <c r="I11" s="858">
        <v>2.5099999999999998</v>
      </c>
    </row>
    <row r="12" spans="1:9" ht="13.5" customHeight="1" x14ac:dyDescent="0.2">
      <c r="A12" s="855">
        <v>1994</v>
      </c>
      <c r="B12" s="798"/>
      <c r="C12" s="859">
        <v>1.95</v>
      </c>
      <c r="D12" s="859">
        <v>3.02</v>
      </c>
      <c r="E12" s="859">
        <v>2.5299999999999998</v>
      </c>
      <c r="F12" s="859"/>
      <c r="G12" s="859">
        <v>1.62</v>
      </c>
      <c r="H12" s="859">
        <v>3.02</v>
      </c>
      <c r="I12" s="858">
        <v>2.5099999999999998</v>
      </c>
    </row>
    <row r="13" spans="1:9" ht="13.5" customHeight="1" x14ac:dyDescent="0.2">
      <c r="A13" s="855">
        <v>1995</v>
      </c>
      <c r="B13" s="798"/>
      <c r="C13" s="859">
        <v>1.96</v>
      </c>
      <c r="D13" s="859">
        <v>3.02</v>
      </c>
      <c r="E13" s="859">
        <v>2.5299999999999998</v>
      </c>
      <c r="F13" s="859"/>
      <c r="G13" s="859">
        <v>1.62</v>
      </c>
      <c r="H13" s="859">
        <v>3.02</v>
      </c>
      <c r="I13" s="858">
        <v>2.5099999999999998</v>
      </c>
    </row>
    <row r="14" spans="1:9" ht="13.5" customHeight="1" x14ac:dyDescent="0.2">
      <c r="A14" s="855">
        <v>1996</v>
      </c>
      <c r="B14" s="798"/>
      <c r="C14" s="859">
        <v>1.96</v>
      </c>
      <c r="D14" s="859">
        <v>3.01</v>
      </c>
      <c r="E14" s="859">
        <v>2.5299999999999998</v>
      </c>
      <c r="F14" s="859"/>
      <c r="G14" s="859">
        <v>1.6</v>
      </c>
      <c r="H14" s="859">
        <v>3.01</v>
      </c>
      <c r="I14" s="858">
        <v>2.5099999999999998</v>
      </c>
    </row>
    <row r="15" spans="1:9" ht="13.5" customHeight="1" x14ac:dyDescent="0.2">
      <c r="A15" s="855">
        <v>1997</v>
      </c>
      <c r="B15" s="798"/>
      <c r="C15" s="859">
        <v>1.97</v>
      </c>
      <c r="D15" s="859">
        <v>3.04</v>
      </c>
      <c r="E15" s="859">
        <v>2.5299999999999998</v>
      </c>
      <c r="F15" s="859"/>
      <c r="G15" s="859">
        <v>1.69</v>
      </c>
      <c r="H15" s="859">
        <v>3.04</v>
      </c>
      <c r="I15" s="858">
        <v>2.5099999999999998</v>
      </c>
    </row>
    <row r="16" spans="1:9" ht="13.5" customHeight="1" x14ac:dyDescent="0.2">
      <c r="A16" s="855">
        <v>1998</v>
      </c>
      <c r="B16" s="798"/>
      <c r="C16" s="859">
        <v>1.93</v>
      </c>
      <c r="D16" s="859">
        <v>3.02</v>
      </c>
      <c r="E16" s="859">
        <v>2.5299999999999998</v>
      </c>
      <c r="F16" s="859"/>
      <c r="G16" s="859">
        <v>1.68</v>
      </c>
      <c r="H16" s="859">
        <v>3.02</v>
      </c>
      <c r="I16" s="858">
        <v>2.5099999999999998</v>
      </c>
    </row>
    <row r="17" spans="1:9" ht="13.5" customHeight="1" x14ac:dyDescent="0.2">
      <c r="A17" s="855">
        <v>1999</v>
      </c>
      <c r="B17" s="798"/>
      <c r="C17" s="859">
        <v>1.89</v>
      </c>
      <c r="D17" s="859">
        <v>3.04</v>
      </c>
      <c r="E17" s="859">
        <v>2.5299999999999998</v>
      </c>
      <c r="F17" s="859"/>
      <c r="G17" s="859">
        <v>1.66</v>
      </c>
      <c r="H17" s="859">
        <v>3.04</v>
      </c>
      <c r="I17" s="858">
        <v>2.5099999999999998</v>
      </c>
    </row>
    <row r="18" spans="1:9" ht="13.5" customHeight="1" x14ac:dyDescent="0.2">
      <c r="A18" s="855">
        <v>2000</v>
      </c>
      <c r="B18" s="798"/>
      <c r="C18" s="859">
        <v>1.85</v>
      </c>
      <c r="D18" s="859">
        <v>3.04</v>
      </c>
      <c r="E18" s="859">
        <v>2.5299999999999998</v>
      </c>
      <c r="F18" s="859"/>
      <c r="G18" s="859">
        <v>1.63</v>
      </c>
      <c r="H18" s="859">
        <v>3.04</v>
      </c>
      <c r="I18" s="858">
        <v>2.5099999999999998</v>
      </c>
    </row>
    <row r="19" spans="1:9" ht="13.5" customHeight="1" x14ac:dyDescent="0.2">
      <c r="A19" s="855">
        <v>2001</v>
      </c>
      <c r="B19" s="798"/>
      <c r="C19" s="859">
        <v>1.86</v>
      </c>
      <c r="D19" s="859">
        <v>2.99</v>
      </c>
      <c r="E19" s="859">
        <v>2.48</v>
      </c>
      <c r="F19" s="859"/>
      <c r="G19" s="859">
        <v>1.63</v>
      </c>
      <c r="H19" s="859">
        <v>3.01</v>
      </c>
      <c r="I19" s="858">
        <v>2.4900000000000002</v>
      </c>
    </row>
    <row r="20" spans="1:9" ht="13.5" customHeight="1" x14ac:dyDescent="0.2">
      <c r="A20" s="855">
        <v>2002</v>
      </c>
      <c r="B20" s="798"/>
      <c r="C20" s="859">
        <v>1.85</v>
      </c>
      <c r="D20" s="859">
        <v>2.95</v>
      </c>
      <c r="E20" s="859">
        <v>2.44</v>
      </c>
      <c r="F20" s="859"/>
      <c r="G20" s="859">
        <v>1.62</v>
      </c>
      <c r="H20" s="859">
        <v>2.98</v>
      </c>
      <c r="I20" s="858">
        <v>2.4700000000000002</v>
      </c>
    </row>
    <row r="21" spans="1:9" ht="13.5" customHeight="1" x14ac:dyDescent="0.2">
      <c r="A21" s="855">
        <v>2003</v>
      </c>
      <c r="B21" s="798"/>
      <c r="C21" s="859">
        <v>1.85</v>
      </c>
      <c r="D21" s="859">
        <v>2.92</v>
      </c>
      <c r="E21" s="859">
        <v>2.42</v>
      </c>
      <c r="F21" s="859"/>
      <c r="G21" s="859">
        <v>1.62</v>
      </c>
      <c r="H21" s="859">
        <v>2.94</v>
      </c>
      <c r="I21" s="858">
        <v>2.44</v>
      </c>
    </row>
    <row r="22" spans="1:9" ht="13.5" customHeight="1" x14ac:dyDescent="0.2">
      <c r="A22" s="855">
        <v>2004</v>
      </c>
      <c r="B22" s="798"/>
      <c r="C22" s="859">
        <v>1.84</v>
      </c>
      <c r="D22" s="859">
        <v>2.9</v>
      </c>
      <c r="E22" s="859">
        <v>2.39</v>
      </c>
      <c r="F22" s="859"/>
      <c r="G22" s="859">
        <v>1.61</v>
      </c>
      <c r="H22" s="859">
        <v>2.91</v>
      </c>
      <c r="I22" s="858">
        <v>2.37</v>
      </c>
    </row>
    <row r="23" spans="1:9" ht="13.5" customHeight="1" x14ac:dyDescent="0.2">
      <c r="A23" s="855">
        <v>2005</v>
      </c>
      <c r="B23" s="798"/>
      <c r="C23" s="859">
        <v>1.86</v>
      </c>
      <c r="D23" s="859">
        <v>2.86</v>
      </c>
      <c r="E23" s="859">
        <v>2.4</v>
      </c>
      <c r="F23" s="859"/>
      <c r="G23" s="859">
        <v>1.61</v>
      </c>
      <c r="H23" s="859">
        <v>2.86</v>
      </c>
      <c r="I23" s="858">
        <v>2.41</v>
      </c>
    </row>
    <row r="24" spans="1:9" ht="13.5" customHeight="1" x14ac:dyDescent="0.2">
      <c r="A24" s="855">
        <v>2006</v>
      </c>
      <c r="B24" s="798"/>
      <c r="C24" s="859">
        <v>1.86</v>
      </c>
      <c r="D24" s="859">
        <v>2.86</v>
      </c>
      <c r="E24" s="859">
        <v>2.4</v>
      </c>
      <c r="F24" s="859"/>
      <c r="G24" s="859">
        <v>1.6</v>
      </c>
      <c r="H24" s="859">
        <v>2.86</v>
      </c>
      <c r="I24" s="858">
        <v>2.41</v>
      </c>
    </row>
    <row r="25" spans="1:9" ht="13.5" customHeight="1" x14ac:dyDescent="0.2">
      <c r="A25" s="855">
        <v>2007</v>
      </c>
      <c r="B25" s="859">
        <v>2.19</v>
      </c>
      <c r="C25" s="859">
        <v>1.85</v>
      </c>
      <c r="D25" s="859">
        <v>2.8</v>
      </c>
      <c r="E25" s="859">
        <v>2.54</v>
      </c>
      <c r="F25" s="859">
        <v>2.0699999999999998</v>
      </c>
      <c r="G25" s="859">
        <v>1.59</v>
      </c>
      <c r="H25" s="859">
        <v>2.73</v>
      </c>
      <c r="I25" s="858">
        <v>2.27</v>
      </c>
    </row>
    <row r="26" spans="1:9" ht="13.5" customHeight="1" x14ac:dyDescent="0.2">
      <c r="A26" s="855">
        <v>2008</v>
      </c>
      <c r="B26" s="859">
        <v>2.2400000000000002</v>
      </c>
      <c r="C26" s="859">
        <v>1.54</v>
      </c>
      <c r="D26" s="859">
        <v>3.05</v>
      </c>
      <c r="E26" s="859">
        <v>2.5099999999999998</v>
      </c>
      <c r="F26" s="859">
        <v>1.94</v>
      </c>
      <c r="G26" s="859">
        <v>1.34</v>
      </c>
      <c r="H26" s="859">
        <v>3.2</v>
      </c>
      <c r="I26" s="858">
        <v>2.34</v>
      </c>
    </row>
    <row r="27" spans="1:9" ht="13.5" customHeight="1" x14ac:dyDescent="0.2">
      <c r="A27" s="855">
        <v>2009</v>
      </c>
      <c r="B27" s="859">
        <v>2.15</v>
      </c>
      <c r="C27" s="859">
        <v>1.4</v>
      </c>
      <c r="D27" s="859">
        <v>2.95</v>
      </c>
      <c r="E27" s="859">
        <v>2.54</v>
      </c>
      <c r="F27" s="859">
        <v>1.85</v>
      </c>
      <c r="G27" s="859"/>
      <c r="H27" s="859">
        <v>3.05</v>
      </c>
      <c r="I27" s="858">
        <v>2.35</v>
      </c>
    </row>
    <row r="28" spans="1:9" ht="13.5" customHeight="1" x14ac:dyDescent="0.2">
      <c r="A28" s="855">
        <v>2010</v>
      </c>
      <c r="B28" s="859">
        <v>2</v>
      </c>
      <c r="C28" s="859">
        <v>1.39</v>
      </c>
      <c r="D28" s="859">
        <v>2.4700000000000002</v>
      </c>
      <c r="E28" s="859">
        <v>2.1800000000000002</v>
      </c>
      <c r="F28" s="859">
        <v>1.78</v>
      </c>
      <c r="G28" s="859"/>
      <c r="H28" s="859">
        <v>2.76</v>
      </c>
      <c r="I28" s="858">
        <v>2.09</v>
      </c>
    </row>
    <row r="29" spans="1:9" ht="13.5" customHeight="1" x14ac:dyDescent="0.2">
      <c r="A29" s="855">
        <v>2011</v>
      </c>
      <c r="B29" s="859">
        <v>1.87</v>
      </c>
      <c r="C29" s="859">
        <v>1.34</v>
      </c>
      <c r="D29" s="859">
        <v>2.29</v>
      </c>
      <c r="E29" s="859">
        <v>2.04</v>
      </c>
      <c r="F29" s="859">
        <v>1.77</v>
      </c>
      <c r="G29" s="859"/>
      <c r="H29" s="859">
        <v>2.64</v>
      </c>
      <c r="I29" s="858">
        <v>2.02</v>
      </c>
    </row>
    <row r="30" spans="1:9" ht="13.5" customHeight="1" x14ac:dyDescent="0.2">
      <c r="A30" s="855">
        <v>2012</v>
      </c>
      <c r="B30" s="859">
        <v>1.82</v>
      </c>
      <c r="C30" s="859">
        <v>1.36</v>
      </c>
      <c r="D30" s="859">
        <v>2.3199999999999998</v>
      </c>
      <c r="E30" s="859">
        <v>2.0499999999999998</v>
      </c>
      <c r="F30" s="859">
        <v>1.74</v>
      </c>
      <c r="G30" s="859"/>
      <c r="H30" s="859">
        <v>2.58</v>
      </c>
      <c r="I30" s="858">
        <v>2.08</v>
      </c>
    </row>
    <row r="31" spans="1:9" ht="13.5" customHeight="1" x14ac:dyDescent="0.2">
      <c r="A31" s="855">
        <v>2013</v>
      </c>
      <c r="B31" s="859">
        <v>1.78</v>
      </c>
      <c r="C31" s="859">
        <v>1.4</v>
      </c>
      <c r="D31" s="859">
        <v>2.31</v>
      </c>
      <c r="E31" s="859">
        <v>1.98</v>
      </c>
      <c r="F31" s="859">
        <v>1.74</v>
      </c>
      <c r="G31" s="859"/>
      <c r="H31" s="859">
        <v>2.5</v>
      </c>
      <c r="I31" s="858">
        <v>2.08</v>
      </c>
    </row>
    <row r="32" spans="1:9" ht="13.5" customHeight="1" x14ac:dyDescent="0.2">
      <c r="A32" s="855">
        <v>2014</v>
      </c>
      <c r="B32" s="859">
        <v>1.73</v>
      </c>
      <c r="C32" s="859">
        <v>1.39</v>
      </c>
      <c r="D32" s="859">
        <v>2.31</v>
      </c>
      <c r="E32" s="859">
        <v>2.02</v>
      </c>
      <c r="F32" s="859">
        <v>1.73</v>
      </c>
      <c r="G32" s="859"/>
      <c r="H32" s="859">
        <v>2.69</v>
      </c>
      <c r="I32" s="858">
        <v>2.23</v>
      </c>
    </row>
    <row r="33" spans="1:9" ht="13.5" customHeight="1" x14ac:dyDescent="0.2">
      <c r="A33" s="855">
        <v>2015</v>
      </c>
      <c r="B33" s="859">
        <v>1.89</v>
      </c>
      <c r="C33" s="859">
        <v>1.31</v>
      </c>
      <c r="D33" s="859">
        <v>2.31</v>
      </c>
      <c r="E33" s="859">
        <v>2.1800000000000002</v>
      </c>
      <c r="F33" s="859">
        <v>1.73</v>
      </c>
      <c r="G33" s="859"/>
      <c r="H33" s="859">
        <v>2.7</v>
      </c>
      <c r="I33" s="858">
        <v>2.2000000000000002</v>
      </c>
    </row>
    <row r="34" spans="1:9" ht="13.5" customHeight="1" x14ac:dyDescent="0.2">
      <c r="A34" s="855">
        <v>2016</v>
      </c>
      <c r="B34" s="859">
        <v>1.74</v>
      </c>
      <c r="C34" s="859">
        <v>1.33</v>
      </c>
      <c r="D34" s="859">
        <v>1.68</v>
      </c>
      <c r="E34" s="859">
        <v>1.94</v>
      </c>
      <c r="F34" s="859">
        <v>1.79</v>
      </c>
      <c r="G34" s="859"/>
      <c r="H34" s="859">
        <v>2.81</v>
      </c>
      <c r="I34" s="858">
        <v>2.2200000000000002</v>
      </c>
    </row>
    <row r="35" spans="1:9" ht="13.5" customHeight="1" x14ac:dyDescent="0.2">
      <c r="A35" s="855">
        <v>2017</v>
      </c>
      <c r="B35" s="859">
        <v>1.67</v>
      </c>
      <c r="C35" s="859">
        <v>1.33</v>
      </c>
      <c r="D35" s="859">
        <v>1.67</v>
      </c>
      <c r="E35" s="859">
        <v>1.57</v>
      </c>
      <c r="F35" s="859">
        <v>1.63</v>
      </c>
      <c r="G35" s="859"/>
      <c r="H35" s="859">
        <v>2.81</v>
      </c>
      <c r="I35" s="858">
        <v>2.2599999999999998</v>
      </c>
    </row>
    <row r="36" spans="1:9" ht="13.5" customHeight="1" x14ac:dyDescent="0.2">
      <c r="A36" s="855">
        <v>2018</v>
      </c>
      <c r="B36" s="859">
        <v>1.72</v>
      </c>
      <c r="C36" s="859">
        <v>1.34</v>
      </c>
      <c r="D36" s="859">
        <v>1.97</v>
      </c>
      <c r="E36" s="859">
        <v>1.86</v>
      </c>
      <c r="F36" s="859">
        <v>1.7</v>
      </c>
      <c r="G36" s="859"/>
      <c r="H36" s="859">
        <v>2.87</v>
      </c>
      <c r="I36" s="858">
        <v>2.31</v>
      </c>
    </row>
    <row r="37" spans="1:9" ht="13.5" customHeight="1" x14ac:dyDescent="0.2">
      <c r="A37" s="855">
        <v>2019</v>
      </c>
      <c r="B37" s="859">
        <v>1.72</v>
      </c>
      <c r="C37" s="859">
        <v>1.33</v>
      </c>
      <c r="D37" s="859">
        <v>1.9</v>
      </c>
      <c r="E37" s="859">
        <v>1.82</v>
      </c>
      <c r="F37" s="859">
        <v>1.67</v>
      </c>
      <c r="G37" s="859"/>
      <c r="H37" s="859">
        <v>2.91</v>
      </c>
      <c r="I37" s="858">
        <v>2.35</v>
      </c>
    </row>
    <row r="38" spans="1:9" ht="13.5" customHeight="1" x14ac:dyDescent="0.2">
      <c r="A38" s="855">
        <v>2020</v>
      </c>
      <c r="B38" s="859">
        <v>1.7</v>
      </c>
      <c r="C38" s="859">
        <v>1.35</v>
      </c>
      <c r="D38" s="859">
        <v>1.96</v>
      </c>
      <c r="E38" s="859">
        <v>1.78</v>
      </c>
      <c r="F38" s="859">
        <v>1.68</v>
      </c>
      <c r="G38" s="859"/>
      <c r="H38" s="859">
        <v>2.8</v>
      </c>
      <c r="I38" s="858">
        <v>2.36</v>
      </c>
    </row>
    <row r="39" spans="1:9" ht="13.5" customHeight="1" x14ac:dyDescent="0.2">
      <c r="A39" s="1348">
        <v>2021</v>
      </c>
      <c r="B39" s="1349">
        <v>1.64</v>
      </c>
      <c r="C39" s="1349">
        <v>1.39</v>
      </c>
      <c r="D39" s="1349">
        <v>1.84</v>
      </c>
      <c r="E39" s="1349">
        <v>1.71</v>
      </c>
      <c r="F39" s="1349">
        <v>1.44</v>
      </c>
      <c r="G39" s="1349"/>
      <c r="H39" s="1349">
        <v>2.66</v>
      </c>
      <c r="I39" s="1350">
        <v>2.2799999999999998</v>
      </c>
    </row>
    <row r="40" spans="1:9" ht="13.5" customHeight="1" x14ac:dyDescent="0.2">
      <c r="A40" s="1382"/>
      <c r="B40" s="1383"/>
      <c r="C40" s="1383"/>
      <c r="D40" s="1383"/>
      <c r="E40" s="1383"/>
      <c r="F40" s="1383"/>
      <c r="G40" s="1383"/>
      <c r="H40" s="1383"/>
      <c r="I40" s="1375"/>
    </row>
    <row r="41" spans="1:9" ht="13.5" customHeight="1" x14ac:dyDescent="0.2">
      <c r="A41" s="492" t="s">
        <v>1095</v>
      </c>
      <c r="B41" s="489"/>
      <c r="C41" s="492"/>
      <c r="D41" s="492"/>
      <c r="E41" s="492"/>
      <c r="F41" s="492"/>
      <c r="G41" s="492"/>
      <c r="H41" s="492"/>
      <c r="I41" s="492"/>
    </row>
    <row r="42" spans="1:9" ht="13.5" customHeight="1" x14ac:dyDescent="0.2">
      <c r="A42" s="499" t="s">
        <v>1015</v>
      </c>
      <c r="B42" s="492"/>
      <c r="C42" s="492"/>
      <c r="D42" s="492"/>
      <c r="E42" s="492"/>
      <c r="F42" s="492"/>
      <c r="G42" s="492"/>
      <c r="H42" s="492"/>
      <c r="I42" s="492"/>
    </row>
    <row r="43" spans="1:9" ht="13.5" customHeight="1" x14ac:dyDescent="0.2">
      <c r="A43" s="499" t="s">
        <v>1091</v>
      </c>
      <c r="B43" s="492"/>
      <c r="C43" s="492"/>
      <c r="D43" s="492"/>
      <c r="E43" s="492"/>
      <c r="F43" s="492"/>
      <c r="G43" s="492"/>
      <c r="H43" s="492"/>
      <c r="I43" s="492"/>
    </row>
    <row r="44" spans="1:9" ht="13.5" customHeight="1" x14ac:dyDescent="0.2">
      <c r="A44" s="492" t="s">
        <v>1092</v>
      </c>
      <c r="B44" s="492"/>
      <c r="C44" s="492"/>
      <c r="D44" s="492"/>
      <c r="E44" s="492"/>
      <c r="F44" s="492"/>
      <c r="G44" s="492"/>
      <c r="H44" s="492"/>
      <c r="I44" s="492"/>
    </row>
    <row r="45" spans="1:9" ht="13.5" customHeight="1" x14ac:dyDescent="0.2">
      <c r="A45" s="377" t="s">
        <v>263</v>
      </c>
      <c r="B45" s="492"/>
      <c r="C45" s="492"/>
      <c r="D45" s="492"/>
      <c r="E45" s="492"/>
      <c r="F45" s="492"/>
      <c r="G45" s="492"/>
      <c r="H45" s="492"/>
      <c r="I45" s="492"/>
    </row>
    <row r="46" spans="1:9" ht="13.5" customHeight="1" x14ac:dyDescent="0.2">
      <c r="A46" s="499" t="s">
        <v>1093</v>
      </c>
      <c r="B46" s="492"/>
      <c r="C46" s="492"/>
      <c r="D46" s="492"/>
      <c r="E46" s="492"/>
      <c r="F46" s="492"/>
      <c r="G46" s="492"/>
      <c r="H46" s="492"/>
      <c r="I46" s="492"/>
    </row>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2E8E386C-2977-4CCB-B401-2B8D25549043}"/>
    <hyperlink ref="A45" r:id="rId1" xr:uid="{D1D877B4-19AD-4CE7-B4FA-D33D866F5CD8}"/>
  </hyperlinks>
  <pageMargins left="0.75" right="0.75" top="1" bottom="1" header="0.5" footer="0.5"/>
  <pageSetup paperSize="9" scale="78" orientation="landscape" r:id="rId2"/>
  <headerFooter alignWithMargins="0"/>
  <customProperties>
    <customPr name="EpmWorksheetKeyString_GUID" r:id="rId3"/>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9AFE-108F-4116-BFD2-BC79538A1A51}">
  <sheetPr>
    <tabColor theme="4" tint="0.79998168889431442"/>
    <pageSetUpPr fitToPage="1"/>
  </sheetPr>
  <dimension ref="A1:I82"/>
  <sheetViews>
    <sheetView zoomScale="85" zoomScaleNormal="85" workbookViewId="0">
      <selection activeCell="A2" sqref="A2:I49"/>
    </sheetView>
  </sheetViews>
  <sheetFormatPr defaultColWidth="10.6640625" defaultRowHeight="12.75" x14ac:dyDescent="0.2"/>
  <cols>
    <col min="1" max="1" width="18.83203125" style="767" customWidth="1"/>
    <col min="2" max="8" width="15" style="767" customWidth="1"/>
    <col min="9" max="10" width="12" style="767" customWidth="1"/>
    <col min="11" max="16384" width="10.6640625" style="767"/>
  </cols>
  <sheetData>
    <row r="1" spans="1:9" ht="30" customHeight="1" x14ac:dyDescent="0.2">
      <c r="A1" s="1744" t="s">
        <v>2</v>
      </c>
      <c r="B1" s="1744"/>
      <c r="C1" s="1744"/>
      <c r="D1" s="1744"/>
    </row>
    <row r="2" spans="1:9" ht="19.5" customHeight="1" x14ac:dyDescent="0.3">
      <c r="A2" s="791" t="s">
        <v>1096</v>
      </c>
      <c r="H2" s="833" t="s">
        <v>1090</v>
      </c>
    </row>
    <row r="3" spans="1:9" ht="13.5" customHeight="1" x14ac:dyDescent="0.25">
      <c r="A3" s="787"/>
      <c r="B3" s="1829" t="s">
        <v>11</v>
      </c>
      <c r="C3" s="1830"/>
      <c r="D3" s="1830"/>
      <c r="E3" s="1831"/>
      <c r="F3" s="1829" t="s">
        <v>54</v>
      </c>
      <c r="G3" s="1832"/>
      <c r="H3" s="1832"/>
      <c r="I3" s="1833"/>
    </row>
    <row r="4" spans="1:9" ht="13.5" customHeight="1" x14ac:dyDescent="0.2">
      <c r="A4" s="787"/>
      <c r="B4" s="1138" t="s">
        <v>1083</v>
      </c>
      <c r="C4" s="964" t="s">
        <v>1442</v>
      </c>
      <c r="D4" s="964" t="s">
        <v>1085</v>
      </c>
      <c r="E4" s="1139" t="s">
        <v>1085</v>
      </c>
      <c r="F4" s="1138" t="s">
        <v>1083</v>
      </c>
      <c r="G4" s="964" t="s">
        <v>1442</v>
      </c>
      <c r="H4" s="964" t="s">
        <v>1085</v>
      </c>
      <c r="I4" s="1139" t="s">
        <v>1085</v>
      </c>
    </row>
    <row r="5" spans="1:9" ht="13.5" customHeight="1" x14ac:dyDescent="0.2">
      <c r="A5" s="879"/>
      <c r="B5" s="963" t="s">
        <v>1443</v>
      </c>
      <c r="C5" s="962" t="s">
        <v>1086</v>
      </c>
      <c r="D5" s="962" t="s">
        <v>1444</v>
      </c>
      <c r="E5" s="961" t="s">
        <v>1087</v>
      </c>
      <c r="F5" s="963" t="s">
        <v>1443</v>
      </c>
      <c r="G5" s="962" t="s">
        <v>1086</v>
      </c>
      <c r="H5" s="962" t="s">
        <v>1444</v>
      </c>
      <c r="I5" s="961" t="s">
        <v>1087</v>
      </c>
    </row>
    <row r="6" spans="1:9" ht="13.5" customHeight="1" x14ac:dyDescent="0.25">
      <c r="A6" s="784"/>
      <c r="B6" s="1834" t="s">
        <v>175</v>
      </c>
      <c r="C6" s="1835"/>
      <c r="D6" s="1835"/>
      <c r="E6" s="1835"/>
      <c r="F6" s="1835"/>
      <c r="G6" s="1835"/>
      <c r="H6" s="1835"/>
      <c r="I6" s="1836"/>
    </row>
    <row r="7" spans="1:9" ht="13.5" customHeight="1" x14ac:dyDescent="0.2">
      <c r="A7" s="484"/>
      <c r="B7" s="492"/>
      <c r="C7" s="492"/>
      <c r="D7" s="492"/>
      <c r="E7" s="492"/>
      <c r="F7" s="492"/>
      <c r="G7" s="492"/>
      <c r="H7" s="492"/>
      <c r="I7" s="500"/>
    </row>
    <row r="8" spans="1:9" ht="13.5" customHeight="1" x14ac:dyDescent="0.2">
      <c r="A8" s="855">
        <v>1990</v>
      </c>
      <c r="B8" s="798"/>
      <c r="C8" s="859">
        <v>43.38</v>
      </c>
      <c r="D8" s="859">
        <v>81.66</v>
      </c>
      <c r="E8" s="859">
        <v>82.08</v>
      </c>
      <c r="F8" s="859"/>
      <c r="G8" s="859">
        <v>31.71</v>
      </c>
      <c r="H8" s="859">
        <v>81.66</v>
      </c>
      <c r="I8" s="858">
        <v>81.58</v>
      </c>
    </row>
    <row r="9" spans="1:9" ht="13.5" customHeight="1" x14ac:dyDescent="0.2">
      <c r="A9" s="855">
        <v>1991</v>
      </c>
      <c r="B9" s="798"/>
      <c r="C9" s="859">
        <v>43.38</v>
      </c>
      <c r="D9" s="859">
        <v>81.66</v>
      </c>
      <c r="E9" s="859">
        <v>82.08</v>
      </c>
      <c r="F9" s="859"/>
      <c r="G9" s="859">
        <v>31.71</v>
      </c>
      <c r="H9" s="859">
        <v>81.66</v>
      </c>
      <c r="I9" s="858">
        <v>81.58</v>
      </c>
    </row>
    <row r="10" spans="1:9" ht="13.5" customHeight="1" x14ac:dyDescent="0.2">
      <c r="A10" s="855">
        <v>1992</v>
      </c>
      <c r="B10" s="798"/>
      <c r="C10" s="859">
        <v>43.38</v>
      </c>
      <c r="D10" s="859">
        <v>81.66</v>
      </c>
      <c r="E10" s="859">
        <v>82.08</v>
      </c>
      <c r="F10" s="859"/>
      <c r="G10" s="859">
        <v>31.71</v>
      </c>
      <c r="H10" s="859">
        <v>81.66</v>
      </c>
      <c r="I10" s="858">
        <v>81.58</v>
      </c>
    </row>
    <row r="11" spans="1:9" ht="13.5" customHeight="1" x14ac:dyDescent="0.2">
      <c r="A11" s="855">
        <v>1993</v>
      </c>
      <c r="B11" s="798"/>
      <c r="C11" s="859">
        <v>43.38</v>
      </c>
      <c r="D11" s="859">
        <v>81.66</v>
      </c>
      <c r="E11" s="859">
        <v>82.08</v>
      </c>
      <c r="F11" s="859"/>
      <c r="G11" s="859">
        <v>31.71</v>
      </c>
      <c r="H11" s="859">
        <v>81.66</v>
      </c>
      <c r="I11" s="858">
        <v>81.58</v>
      </c>
    </row>
    <row r="12" spans="1:9" ht="13.5" customHeight="1" x14ac:dyDescent="0.2">
      <c r="A12" s="855">
        <v>1994</v>
      </c>
      <c r="B12" s="798"/>
      <c r="C12" s="859">
        <v>42.71</v>
      </c>
      <c r="D12" s="859">
        <v>81.66</v>
      </c>
      <c r="E12" s="859">
        <v>82.08</v>
      </c>
      <c r="F12" s="859"/>
      <c r="G12" s="859">
        <v>31.59</v>
      </c>
      <c r="H12" s="859">
        <v>81.66</v>
      </c>
      <c r="I12" s="858">
        <v>81.58</v>
      </c>
    </row>
    <row r="13" spans="1:9" ht="13.5" customHeight="1" x14ac:dyDescent="0.2">
      <c r="A13" s="855">
        <v>1995</v>
      </c>
      <c r="B13" s="798"/>
      <c r="C13" s="859">
        <v>43.38</v>
      </c>
      <c r="D13" s="859">
        <v>81.66</v>
      </c>
      <c r="E13" s="859">
        <v>82.08</v>
      </c>
      <c r="F13" s="859"/>
      <c r="G13" s="859">
        <v>31.71</v>
      </c>
      <c r="H13" s="859">
        <v>81.66</v>
      </c>
      <c r="I13" s="858">
        <v>81.58</v>
      </c>
    </row>
    <row r="14" spans="1:9" ht="13.5" customHeight="1" x14ac:dyDescent="0.2">
      <c r="A14" s="855">
        <v>1996</v>
      </c>
      <c r="B14" s="798"/>
      <c r="C14" s="859">
        <v>43.8</v>
      </c>
      <c r="D14" s="859">
        <v>81.52</v>
      </c>
      <c r="E14" s="859">
        <v>82.06</v>
      </c>
      <c r="F14" s="859"/>
      <c r="G14" s="859">
        <v>31.51</v>
      </c>
      <c r="H14" s="859">
        <v>81.52</v>
      </c>
      <c r="I14" s="858">
        <v>81.56</v>
      </c>
    </row>
    <row r="15" spans="1:9" ht="13.5" customHeight="1" x14ac:dyDescent="0.2">
      <c r="A15" s="855">
        <v>1997</v>
      </c>
      <c r="B15" s="798"/>
      <c r="C15" s="859">
        <v>44.52</v>
      </c>
      <c r="D15" s="859">
        <v>81.89</v>
      </c>
      <c r="E15" s="859">
        <v>82.01</v>
      </c>
      <c r="F15" s="859"/>
      <c r="G15" s="859">
        <v>35.89</v>
      </c>
      <c r="H15" s="859">
        <v>81.89</v>
      </c>
      <c r="I15" s="858">
        <v>81.510000000000005</v>
      </c>
    </row>
    <row r="16" spans="1:9" ht="13.5" customHeight="1" x14ac:dyDescent="0.2">
      <c r="A16" s="855">
        <v>1998</v>
      </c>
      <c r="B16" s="798"/>
      <c r="C16" s="859">
        <v>43.41</v>
      </c>
      <c r="D16" s="859">
        <v>81.94</v>
      </c>
      <c r="E16" s="859">
        <v>82.01</v>
      </c>
      <c r="F16" s="859"/>
      <c r="G16" s="859">
        <v>35.6</v>
      </c>
      <c r="H16" s="859">
        <v>81.94</v>
      </c>
      <c r="I16" s="858">
        <v>81.510000000000005</v>
      </c>
    </row>
    <row r="17" spans="1:9" ht="13.5" customHeight="1" x14ac:dyDescent="0.2">
      <c r="A17" s="855">
        <v>1999</v>
      </c>
      <c r="B17" s="798"/>
      <c r="C17" s="859">
        <v>42.28</v>
      </c>
      <c r="D17" s="859">
        <v>82.02</v>
      </c>
      <c r="E17" s="859">
        <v>81.99</v>
      </c>
      <c r="F17" s="859"/>
      <c r="G17" s="859">
        <v>35.200000000000003</v>
      </c>
      <c r="H17" s="859">
        <v>82.02</v>
      </c>
      <c r="I17" s="858">
        <v>81.5</v>
      </c>
    </row>
    <row r="18" spans="1:9" ht="13.5" customHeight="1" x14ac:dyDescent="0.2">
      <c r="A18" s="855">
        <v>2000</v>
      </c>
      <c r="B18" s="798"/>
      <c r="C18" s="859">
        <v>41.56</v>
      </c>
      <c r="D18" s="859">
        <v>82.17</v>
      </c>
      <c r="E18" s="859">
        <v>81.98</v>
      </c>
      <c r="F18" s="859"/>
      <c r="G18" s="859">
        <v>34.35</v>
      </c>
      <c r="H18" s="859">
        <v>82.17</v>
      </c>
      <c r="I18" s="858">
        <v>81.489999999999995</v>
      </c>
    </row>
    <row r="19" spans="1:9" ht="13.5" customHeight="1" x14ac:dyDescent="0.2">
      <c r="A19" s="855">
        <v>2001</v>
      </c>
      <c r="B19" s="798"/>
      <c r="C19" s="859">
        <v>41.81</v>
      </c>
      <c r="D19" s="859">
        <v>82.25</v>
      </c>
      <c r="E19" s="859">
        <v>81.5</v>
      </c>
      <c r="F19" s="859"/>
      <c r="G19" s="859">
        <v>34.380000000000003</v>
      </c>
      <c r="H19" s="859">
        <v>82.29</v>
      </c>
      <c r="I19" s="858">
        <v>81.3</v>
      </c>
    </row>
    <row r="20" spans="1:9" ht="13.5" customHeight="1" x14ac:dyDescent="0.2">
      <c r="A20" s="855">
        <v>2002</v>
      </c>
      <c r="B20" s="798"/>
      <c r="C20" s="859">
        <v>41.49</v>
      </c>
      <c r="D20" s="859">
        <v>82.31</v>
      </c>
      <c r="E20" s="859">
        <v>81.17</v>
      </c>
      <c r="F20" s="859"/>
      <c r="G20" s="859">
        <v>33.97</v>
      </c>
      <c r="H20" s="859">
        <v>82.37</v>
      </c>
      <c r="I20" s="858">
        <v>81.08</v>
      </c>
    </row>
    <row r="21" spans="1:9" ht="13.5" customHeight="1" x14ac:dyDescent="0.2">
      <c r="A21" s="855">
        <v>2003</v>
      </c>
      <c r="B21" s="798"/>
      <c r="C21" s="859">
        <v>41.52</v>
      </c>
      <c r="D21" s="859">
        <v>82.11</v>
      </c>
      <c r="E21" s="859">
        <v>80.97</v>
      </c>
      <c r="F21" s="859"/>
      <c r="G21" s="859">
        <v>33.85</v>
      </c>
      <c r="H21" s="859">
        <v>82.18</v>
      </c>
      <c r="I21" s="858">
        <v>80.84</v>
      </c>
    </row>
    <row r="22" spans="1:9" ht="13.5" customHeight="1" x14ac:dyDescent="0.2">
      <c r="A22" s="855">
        <v>2004</v>
      </c>
      <c r="B22" s="798"/>
      <c r="C22" s="859">
        <v>40.99</v>
      </c>
      <c r="D22" s="859">
        <v>82.11</v>
      </c>
      <c r="E22" s="859">
        <v>80.67</v>
      </c>
      <c r="F22" s="859"/>
      <c r="G22" s="859">
        <v>33.659999999999997</v>
      </c>
      <c r="H22" s="859">
        <v>82.17</v>
      </c>
      <c r="I22" s="858">
        <v>80.180000000000007</v>
      </c>
    </row>
    <row r="23" spans="1:9" ht="13.5" customHeight="1" x14ac:dyDescent="0.2">
      <c r="A23" s="855">
        <v>2005</v>
      </c>
      <c r="B23" s="798"/>
      <c r="C23" s="859">
        <v>41.73</v>
      </c>
      <c r="D23" s="859">
        <v>81.849999999999994</v>
      </c>
      <c r="E23" s="859">
        <v>80.8</v>
      </c>
      <c r="F23" s="859"/>
      <c r="G23" s="859">
        <v>33.520000000000003</v>
      </c>
      <c r="H23" s="859">
        <v>81.849999999999994</v>
      </c>
      <c r="I23" s="858">
        <v>80.540000000000006</v>
      </c>
    </row>
    <row r="24" spans="1:9" ht="13.5" customHeight="1" x14ac:dyDescent="0.2">
      <c r="A24" s="855">
        <v>2006</v>
      </c>
      <c r="B24" s="798"/>
      <c r="C24" s="859">
        <v>41.68</v>
      </c>
      <c r="D24" s="859">
        <v>81.709999999999994</v>
      </c>
      <c r="E24" s="859">
        <v>80.81</v>
      </c>
      <c r="F24" s="859"/>
      <c r="G24" s="859">
        <v>33.26</v>
      </c>
      <c r="H24" s="859">
        <v>81.709999999999994</v>
      </c>
      <c r="I24" s="858">
        <v>80.52</v>
      </c>
    </row>
    <row r="25" spans="1:9" ht="13.5" customHeight="1" x14ac:dyDescent="0.2">
      <c r="A25" s="855">
        <v>2007</v>
      </c>
      <c r="B25" s="859">
        <v>61.05</v>
      </c>
      <c r="C25" s="859">
        <v>41.31</v>
      </c>
      <c r="D25" s="859">
        <v>81.5</v>
      </c>
      <c r="E25" s="859">
        <v>71.42</v>
      </c>
      <c r="F25" s="859">
        <v>59.92</v>
      </c>
      <c r="G25" s="859">
        <v>32.99</v>
      </c>
      <c r="H25" s="859">
        <v>82.41</v>
      </c>
      <c r="I25" s="858">
        <v>81.650000000000006</v>
      </c>
    </row>
    <row r="26" spans="1:9" ht="13.5" customHeight="1" x14ac:dyDescent="0.2">
      <c r="A26" s="855">
        <v>2008</v>
      </c>
      <c r="B26" s="859">
        <v>60.87</v>
      </c>
      <c r="C26" s="859">
        <v>34.51</v>
      </c>
      <c r="D26" s="859">
        <v>64.91</v>
      </c>
      <c r="E26" s="859">
        <v>63.08</v>
      </c>
      <c r="F26" s="859">
        <v>59.14</v>
      </c>
      <c r="G26" s="859">
        <v>29.45</v>
      </c>
      <c r="H26" s="859">
        <v>79.67</v>
      </c>
      <c r="I26" s="858">
        <v>80.39</v>
      </c>
    </row>
    <row r="27" spans="1:9" ht="13.5" customHeight="1" x14ac:dyDescent="0.2">
      <c r="A27" s="855">
        <v>2009</v>
      </c>
      <c r="B27" s="859">
        <v>59.95</v>
      </c>
      <c r="C27" s="859">
        <v>31.66</v>
      </c>
      <c r="D27" s="859">
        <v>63.76</v>
      </c>
      <c r="E27" s="859">
        <v>62.69</v>
      </c>
      <c r="F27" s="859">
        <v>57.81</v>
      </c>
      <c r="G27" s="859"/>
      <c r="H27" s="859">
        <v>78.22</v>
      </c>
      <c r="I27" s="858">
        <v>79.84</v>
      </c>
    </row>
    <row r="28" spans="1:9" ht="13.5" customHeight="1" x14ac:dyDescent="0.2">
      <c r="A28" s="855">
        <v>2010</v>
      </c>
      <c r="B28" s="859">
        <v>59.93</v>
      </c>
      <c r="C28" s="859">
        <v>30.65</v>
      </c>
      <c r="D28" s="859">
        <v>61.06</v>
      </c>
      <c r="E28" s="859">
        <v>60.34</v>
      </c>
      <c r="F28" s="859">
        <v>57.36</v>
      </c>
      <c r="G28" s="859"/>
      <c r="H28" s="859">
        <v>77.12</v>
      </c>
      <c r="I28" s="858">
        <v>78.66</v>
      </c>
    </row>
    <row r="29" spans="1:9" ht="13.5" customHeight="1" x14ac:dyDescent="0.2">
      <c r="A29" s="855">
        <v>2011</v>
      </c>
      <c r="B29" s="859">
        <v>56.91</v>
      </c>
      <c r="C29" s="859">
        <v>29.46</v>
      </c>
      <c r="D29" s="859">
        <v>59.32</v>
      </c>
      <c r="E29" s="859">
        <v>57.56</v>
      </c>
      <c r="F29" s="859">
        <v>52.63</v>
      </c>
      <c r="G29" s="859"/>
      <c r="H29" s="859">
        <v>73.87</v>
      </c>
      <c r="I29" s="858">
        <v>75.72</v>
      </c>
    </row>
    <row r="30" spans="1:9" ht="13.5" customHeight="1" x14ac:dyDescent="0.2">
      <c r="A30" s="855">
        <v>2012</v>
      </c>
      <c r="B30" s="859">
        <v>55.6</v>
      </c>
      <c r="C30" s="859">
        <v>29.58</v>
      </c>
      <c r="D30" s="859">
        <v>58.94</v>
      </c>
      <c r="E30" s="859">
        <v>56.4</v>
      </c>
      <c r="F30" s="859">
        <v>51.52</v>
      </c>
      <c r="G30" s="859"/>
      <c r="H30" s="859">
        <v>73.45</v>
      </c>
      <c r="I30" s="858">
        <v>75.34</v>
      </c>
    </row>
    <row r="31" spans="1:9" ht="13.5" customHeight="1" x14ac:dyDescent="0.2">
      <c r="A31" s="855">
        <v>2013</v>
      </c>
      <c r="B31" s="859">
        <v>53.96</v>
      </c>
      <c r="C31" s="859">
        <v>30.57</v>
      </c>
      <c r="D31" s="859">
        <v>58.5</v>
      </c>
      <c r="E31" s="859">
        <v>54.7</v>
      </c>
      <c r="F31" s="859">
        <v>50.8</v>
      </c>
      <c r="G31" s="859"/>
      <c r="H31" s="859">
        <v>73.34</v>
      </c>
      <c r="I31" s="858">
        <v>75.53</v>
      </c>
    </row>
    <row r="32" spans="1:9" ht="13.5" customHeight="1" x14ac:dyDescent="0.2">
      <c r="A32" s="855">
        <v>2014</v>
      </c>
      <c r="B32" s="859">
        <v>53.67</v>
      </c>
      <c r="C32" s="859">
        <v>31.88</v>
      </c>
      <c r="D32" s="859">
        <v>57.96</v>
      </c>
      <c r="E32" s="859">
        <v>54.86</v>
      </c>
      <c r="F32" s="859">
        <v>52.03</v>
      </c>
      <c r="G32" s="859"/>
      <c r="H32" s="859">
        <v>74.73</v>
      </c>
      <c r="I32" s="858">
        <v>76.03</v>
      </c>
    </row>
    <row r="33" spans="1:9" ht="13.5" customHeight="1" x14ac:dyDescent="0.2">
      <c r="A33" s="855">
        <v>2015</v>
      </c>
      <c r="B33" s="859">
        <v>54.19</v>
      </c>
      <c r="C33" s="859">
        <v>26.9</v>
      </c>
      <c r="D33" s="859">
        <v>56.56</v>
      </c>
      <c r="E33" s="859">
        <v>56.14</v>
      </c>
      <c r="F33" s="859">
        <v>51.04</v>
      </c>
      <c r="G33" s="859"/>
      <c r="H33" s="859">
        <v>72.260000000000005</v>
      </c>
      <c r="I33" s="858">
        <v>74.97</v>
      </c>
    </row>
    <row r="34" spans="1:9" ht="13.5" customHeight="1" x14ac:dyDescent="0.2">
      <c r="A34" s="855">
        <v>2016</v>
      </c>
      <c r="B34" s="859">
        <v>51.34</v>
      </c>
      <c r="C34" s="859">
        <v>30.91</v>
      </c>
      <c r="D34" s="859">
        <v>52.93</v>
      </c>
      <c r="E34" s="859">
        <v>54.62</v>
      </c>
      <c r="F34" s="859">
        <v>52.44</v>
      </c>
      <c r="G34" s="859"/>
      <c r="H34" s="859">
        <v>78.44</v>
      </c>
      <c r="I34" s="858">
        <v>80.150000000000006</v>
      </c>
    </row>
    <row r="35" spans="1:9" ht="13.5" customHeight="1" x14ac:dyDescent="0.2">
      <c r="A35" s="855">
        <v>2017</v>
      </c>
      <c r="B35" s="859">
        <v>51.17</v>
      </c>
      <c r="C35" s="859">
        <v>30.92</v>
      </c>
      <c r="D35" s="859">
        <v>53.06</v>
      </c>
      <c r="E35" s="859">
        <v>53.78</v>
      </c>
      <c r="F35" s="859">
        <v>50.4</v>
      </c>
      <c r="G35" s="859"/>
      <c r="H35" s="859">
        <v>79.2</v>
      </c>
      <c r="I35" s="858">
        <v>80.930000000000007</v>
      </c>
    </row>
    <row r="36" spans="1:9" ht="13.5" customHeight="1" x14ac:dyDescent="0.2">
      <c r="A36" s="855">
        <v>2018</v>
      </c>
      <c r="B36" s="859">
        <v>50.86</v>
      </c>
      <c r="C36" s="859">
        <v>29.96</v>
      </c>
      <c r="D36" s="859">
        <v>52.85</v>
      </c>
      <c r="E36" s="859">
        <v>53.03</v>
      </c>
      <c r="F36" s="859">
        <v>50.54</v>
      </c>
      <c r="G36" s="859"/>
      <c r="H36" s="859">
        <v>79.25</v>
      </c>
      <c r="I36" s="858">
        <v>80.75</v>
      </c>
    </row>
    <row r="37" spans="1:9" ht="13.5" customHeight="1" x14ac:dyDescent="0.2">
      <c r="A37" s="855">
        <v>2019</v>
      </c>
      <c r="B37" s="859">
        <v>50.92</v>
      </c>
      <c r="C37" s="859">
        <v>29.48</v>
      </c>
      <c r="D37" s="859">
        <v>51.48</v>
      </c>
      <c r="E37" s="859">
        <v>54.02</v>
      </c>
      <c r="F37" s="859">
        <v>49.94</v>
      </c>
      <c r="G37" s="859"/>
      <c r="H37" s="859">
        <v>79.69</v>
      </c>
      <c r="I37" s="858">
        <v>81.489999999999995</v>
      </c>
    </row>
    <row r="38" spans="1:9" ht="13.5" customHeight="1" x14ac:dyDescent="0.2">
      <c r="A38" s="855">
        <v>2020</v>
      </c>
      <c r="B38" s="859">
        <v>50.44</v>
      </c>
      <c r="C38" s="859">
        <v>30.54</v>
      </c>
      <c r="D38" s="859">
        <v>52.73</v>
      </c>
      <c r="E38" s="859">
        <v>55.45</v>
      </c>
      <c r="F38" s="859">
        <v>50.21</v>
      </c>
      <c r="G38" s="859"/>
      <c r="H38" s="859">
        <v>78.900000000000006</v>
      </c>
      <c r="I38" s="858">
        <v>82.27</v>
      </c>
    </row>
    <row r="39" spans="1:9" ht="13.5" customHeight="1" x14ac:dyDescent="0.2">
      <c r="A39" s="1348">
        <v>2021</v>
      </c>
      <c r="B39" s="1349">
        <v>48.89</v>
      </c>
      <c r="C39" s="1349">
        <v>32.39</v>
      </c>
      <c r="D39" s="1349">
        <v>50.33</v>
      </c>
      <c r="E39" s="1349">
        <v>49.61</v>
      </c>
      <c r="F39" s="1349">
        <v>43.71</v>
      </c>
      <c r="G39" s="1349"/>
      <c r="H39" s="1349">
        <v>77.52</v>
      </c>
      <c r="I39" s="1350">
        <v>79.239999999999995</v>
      </c>
    </row>
    <row r="40" spans="1:9" ht="13.5" customHeight="1" x14ac:dyDescent="0.2">
      <c r="A40" s="1382"/>
      <c r="B40" s="1383"/>
      <c r="C40" s="1383"/>
      <c r="D40" s="1383"/>
      <c r="E40" s="1383"/>
      <c r="F40" s="1383"/>
      <c r="G40" s="1383"/>
      <c r="H40" s="1383"/>
      <c r="I40" s="1375"/>
    </row>
    <row r="41" spans="1:9" ht="13.5" customHeight="1" x14ac:dyDescent="0.2">
      <c r="A41" s="492"/>
      <c r="B41" s="492"/>
      <c r="C41" s="492"/>
      <c r="D41" s="492"/>
      <c r="E41" s="492"/>
      <c r="F41" s="492"/>
      <c r="G41" s="492"/>
      <c r="H41" s="492"/>
      <c r="I41" s="492"/>
    </row>
    <row r="42" spans="1:9" ht="13.5" customHeight="1" x14ac:dyDescent="0.2">
      <c r="A42" s="492" t="s">
        <v>1095</v>
      </c>
      <c r="B42" s="492"/>
      <c r="C42" s="492"/>
      <c r="D42" s="492"/>
      <c r="E42" s="492"/>
      <c r="F42" s="492"/>
      <c r="G42" s="492"/>
      <c r="H42" s="492"/>
      <c r="I42" s="492"/>
    </row>
    <row r="43" spans="1:9" ht="13.5" customHeight="1" x14ac:dyDescent="0.2">
      <c r="A43" s="499" t="s">
        <v>1015</v>
      </c>
      <c r="B43" s="492"/>
      <c r="C43" s="492"/>
      <c r="D43" s="492"/>
      <c r="E43" s="492"/>
      <c r="F43" s="492"/>
      <c r="G43" s="492"/>
      <c r="H43" s="492"/>
      <c r="I43" s="492"/>
    </row>
    <row r="44" spans="1:9" ht="13.5" customHeight="1" x14ac:dyDescent="0.2">
      <c r="A44" s="499" t="s">
        <v>1091</v>
      </c>
      <c r="B44" s="492"/>
      <c r="C44" s="492"/>
      <c r="D44" s="492"/>
      <c r="E44" s="492"/>
      <c r="F44" s="492"/>
      <c r="G44" s="492"/>
      <c r="H44" s="492"/>
      <c r="I44" s="492"/>
    </row>
    <row r="45" spans="1:9" ht="13.5" customHeight="1" x14ac:dyDescent="0.2">
      <c r="A45" s="492" t="s">
        <v>1092</v>
      </c>
      <c r="B45" s="492"/>
      <c r="C45" s="492"/>
      <c r="D45" s="492"/>
      <c r="E45" s="492"/>
      <c r="F45" s="492"/>
      <c r="G45" s="492"/>
      <c r="H45" s="492"/>
      <c r="I45" s="492"/>
    </row>
    <row r="46" spans="1:9" ht="13.5" customHeight="1" x14ac:dyDescent="0.2">
      <c r="A46" s="377" t="s">
        <v>263</v>
      </c>
      <c r="B46" s="492"/>
      <c r="C46" s="492"/>
      <c r="D46" s="492"/>
      <c r="E46" s="492"/>
      <c r="F46" s="492"/>
      <c r="G46" s="492"/>
      <c r="H46" s="492"/>
      <c r="I46" s="492"/>
    </row>
    <row r="47" spans="1:9" ht="13.5" customHeight="1" x14ac:dyDescent="0.2">
      <c r="A47" s="499" t="s">
        <v>1093</v>
      </c>
      <c r="B47" s="492"/>
      <c r="C47" s="492"/>
      <c r="D47" s="492"/>
      <c r="E47" s="492"/>
      <c r="F47" s="492"/>
      <c r="G47" s="492"/>
      <c r="H47" s="492"/>
      <c r="I47" s="492"/>
    </row>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1A90B1F8-07B7-40EC-AB68-2DFC014C6B6C}"/>
    <hyperlink ref="A46" r:id="rId1" xr:uid="{02AB4B32-3275-4176-8654-36ED5BB0788B}"/>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E970E-2A62-42CF-BB5B-BDE94F3F6FE3}">
  <sheetPr>
    <tabColor theme="4" tint="0.79998168889431442"/>
    <pageSetUpPr fitToPage="1"/>
  </sheetPr>
  <dimension ref="A1:I82"/>
  <sheetViews>
    <sheetView zoomScale="85" zoomScaleNormal="85" workbookViewId="0">
      <selection activeCell="A2" sqref="A2:I52"/>
    </sheetView>
  </sheetViews>
  <sheetFormatPr defaultColWidth="10.6640625" defaultRowHeight="12.75" x14ac:dyDescent="0.2"/>
  <cols>
    <col min="1" max="1" width="18.83203125" style="767" customWidth="1"/>
    <col min="2" max="8" width="15" style="767" customWidth="1"/>
    <col min="9" max="10" width="12" style="767" customWidth="1"/>
    <col min="11" max="16384" width="10.6640625" style="767"/>
  </cols>
  <sheetData>
    <row r="1" spans="1:9" ht="30" customHeight="1" x14ac:dyDescent="0.2">
      <c r="A1" s="1744" t="s">
        <v>2</v>
      </c>
      <c r="B1" s="1744"/>
      <c r="C1" s="1744"/>
      <c r="D1" s="1744"/>
    </row>
    <row r="2" spans="1:9" ht="19.5" customHeight="1" x14ac:dyDescent="0.3">
      <c r="A2" s="791" t="s">
        <v>1097</v>
      </c>
      <c r="H2" s="833" t="s">
        <v>1090</v>
      </c>
    </row>
    <row r="3" spans="1:9" ht="13.5" customHeight="1" x14ac:dyDescent="0.25">
      <c r="A3" s="787"/>
      <c r="B3" s="1829" t="s">
        <v>11</v>
      </c>
      <c r="C3" s="1830"/>
      <c r="D3" s="1830"/>
      <c r="E3" s="1831"/>
      <c r="F3" s="1829" t="s">
        <v>54</v>
      </c>
      <c r="G3" s="1832"/>
      <c r="H3" s="1832"/>
      <c r="I3" s="1833"/>
    </row>
    <row r="4" spans="1:9" ht="13.5" customHeight="1" x14ac:dyDescent="0.2">
      <c r="A4" s="787"/>
      <c r="B4" s="1138" t="s">
        <v>1083</v>
      </c>
      <c r="C4" s="964" t="s">
        <v>1442</v>
      </c>
      <c r="D4" s="964" t="s">
        <v>1085</v>
      </c>
      <c r="E4" s="1139" t="s">
        <v>1085</v>
      </c>
      <c r="F4" s="1138" t="s">
        <v>1083</v>
      </c>
      <c r="G4" s="964" t="s">
        <v>1442</v>
      </c>
      <c r="H4" s="964" t="s">
        <v>1085</v>
      </c>
      <c r="I4" s="1139" t="s">
        <v>1085</v>
      </c>
    </row>
    <row r="5" spans="1:9" ht="13.5" customHeight="1" x14ac:dyDescent="0.2">
      <c r="A5" s="879"/>
      <c r="B5" s="963" t="s">
        <v>1443</v>
      </c>
      <c r="C5" s="962" t="s">
        <v>1086</v>
      </c>
      <c r="D5" s="962" t="s">
        <v>1444</v>
      </c>
      <c r="E5" s="961" t="s">
        <v>1087</v>
      </c>
      <c r="F5" s="963" t="s">
        <v>1443</v>
      </c>
      <c r="G5" s="962" t="s">
        <v>1086</v>
      </c>
      <c r="H5" s="962" t="s">
        <v>1444</v>
      </c>
      <c r="I5" s="961" t="s">
        <v>1087</v>
      </c>
    </row>
    <row r="6" spans="1:9" ht="13.5" customHeight="1" x14ac:dyDescent="0.25">
      <c r="A6" s="784"/>
      <c r="B6" s="1834" t="s">
        <v>175</v>
      </c>
      <c r="C6" s="1835"/>
      <c r="D6" s="1835"/>
      <c r="E6" s="1835"/>
      <c r="F6" s="1835"/>
      <c r="G6" s="1835"/>
      <c r="H6" s="1835"/>
      <c r="I6" s="1836"/>
    </row>
    <row r="7" spans="1:9" ht="13.5" customHeight="1" x14ac:dyDescent="0.2">
      <c r="A7" s="484"/>
      <c r="B7" s="492"/>
      <c r="C7" s="492"/>
      <c r="D7" s="492"/>
      <c r="E7" s="492"/>
      <c r="F7" s="492"/>
      <c r="G7" s="492"/>
      <c r="H7" s="492"/>
      <c r="I7" s="500"/>
    </row>
    <row r="8" spans="1:9" ht="13.5" customHeight="1" x14ac:dyDescent="0.2">
      <c r="A8" s="855">
        <v>1990</v>
      </c>
      <c r="B8" s="798"/>
      <c r="C8" s="859">
        <v>1.57</v>
      </c>
      <c r="D8" s="859">
        <v>6.78</v>
      </c>
      <c r="E8" s="859">
        <v>6.94</v>
      </c>
      <c r="F8" s="859"/>
      <c r="G8" s="859">
        <v>2.17</v>
      </c>
      <c r="H8" s="859">
        <v>6.78</v>
      </c>
      <c r="I8" s="858">
        <v>5.31</v>
      </c>
    </row>
    <row r="9" spans="1:9" ht="13.5" customHeight="1" x14ac:dyDescent="0.2">
      <c r="A9" s="855">
        <v>1991</v>
      </c>
      <c r="B9" s="798"/>
      <c r="C9" s="859">
        <v>1.57</v>
      </c>
      <c r="D9" s="859">
        <v>6.78</v>
      </c>
      <c r="E9" s="859">
        <v>6.94</v>
      </c>
      <c r="F9" s="859"/>
      <c r="G9" s="859">
        <v>2.17</v>
      </c>
      <c r="H9" s="859">
        <v>6.78</v>
      </c>
      <c r="I9" s="858">
        <v>5.31</v>
      </c>
    </row>
    <row r="10" spans="1:9" ht="13.5" customHeight="1" x14ac:dyDescent="0.2">
      <c r="A10" s="855">
        <v>1992</v>
      </c>
      <c r="B10" s="798"/>
      <c r="C10" s="859">
        <v>1.57</v>
      </c>
      <c r="D10" s="859">
        <v>6.78</v>
      </c>
      <c r="E10" s="859">
        <v>6.94</v>
      </c>
      <c r="F10" s="859"/>
      <c r="G10" s="859">
        <v>2.17</v>
      </c>
      <c r="H10" s="859">
        <v>6.78</v>
      </c>
      <c r="I10" s="858">
        <v>5.31</v>
      </c>
    </row>
    <row r="11" spans="1:9" ht="13.5" customHeight="1" x14ac:dyDescent="0.2">
      <c r="A11" s="855">
        <v>1993</v>
      </c>
      <c r="B11" s="798"/>
      <c r="C11" s="859">
        <v>1.57</v>
      </c>
      <c r="D11" s="859">
        <v>6.78</v>
      </c>
      <c r="E11" s="859">
        <v>6.94</v>
      </c>
      <c r="F11" s="859"/>
      <c r="G11" s="859">
        <v>2.17</v>
      </c>
      <c r="H11" s="859">
        <v>6.78</v>
      </c>
      <c r="I11" s="858">
        <v>5.31</v>
      </c>
    </row>
    <row r="12" spans="1:9" ht="13.5" customHeight="1" x14ac:dyDescent="0.2">
      <c r="A12" s="855">
        <v>1994</v>
      </c>
      <c r="B12" s="798"/>
      <c r="C12" s="859">
        <v>1.56</v>
      </c>
      <c r="D12" s="859">
        <v>6.78</v>
      </c>
      <c r="E12" s="859">
        <v>6.94</v>
      </c>
      <c r="F12" s="859"/>
      <c r="G12" s="859">
        <v>2.1800000000000002</v>
      </c>
      <c r="H12" s="859">
        <v>6.78</v>
      </c>
      <c r="I12" s="858">
        <v>5.31</v>
      </c>
    </row>
    <row r="13" spans="1:9" ht="13.5" customHeight="1" x14ac:dyDescent="0.2">
      <c r="A13" s="855">
        <v>1995</v>
      </c>
      <c r="B13" s="798"/>
      <c r="C13" s="859">
        <v>1.57</v>
      </c>
      <c r="D13" s="859">
        <v>6.78</v>
      </c>
      <c r="E13" s="859">
        <v>6.94</v>
      </c>
      <c r="F13" s="859"/>
      <c r="G13" s="859">
        <v>2.17</v>
      </c>
      <c r="H13" s="859">
        <v>6.78</v>
      </c>
      <c r="I13" s="858">
        <v>5.31</v>
      </c>
    </row>
    <row r="14" spans="1:9" ht="13.5" customHeight="1" x14ac:dyDescent="0.2">
      <c r="A14" s="855">
        <v>1996</v>
      </c>
      <c r="B14" s="798"/>
      <c r="C14" s="859">
        <v>1.56</v>
      </c>
      <c r="D14" s="859">
        <v>6.84</v>
      </c>
      <c r="E14" s="859">
        <v>6.94</v>
      </c>
      <c r="F14" s="859"/>
      <c r="G14" s="859">
        <v>2.15</v>
      </c>
      <c r="H14" s="859">
        <v>6.84</v>
      </c>
      <c r="I14" s="858">
        <v>5.31</v>
      </c>
    </row>
    <row r="15" spans="1:9" ht="13.5" customHeight="1" x14ac:dyDescent="0.2">
      <c r="A15" s="855">
        <v>1997</v>
      </c>
      <c r="B15" s="798"/>
      <c r="C15" s="859">
        <v>1.57</v>
      </c>
      <c r="D15" s="859">
        <v>6.86</v>
      </c>
      <c r="E15" s="859">
        <v>6.94</v>
      </c>
      <c r="F15" s="859"/>
      <c r="G15" s="859">
        <v>2.44</v>
      </c>
      <c r="H15" s="859">
        <v>6.86</v>
      </c>
      <c r="I15" s="858">
        <v>5.31</v>
      </c>
    </row>
    <row r="16" spans="1:9" ht="13.5" customHeight="1" x14ac:dyDescent="0.2">
      <c r="A16" s="855">
        <v>1998</v>
      </c>
      <c r="B16" s="798"/>
      <c r="C16" s="859">
        <v>1.54</v>
      </c>
      <c r="D16" s="859">
        <v>6.91</v>
      </c>
      <c r="E16" s="859">
        <v>6.94</v>
      </c>
      <c r="F16" s="859"/>
      <c r="G16" s="859">
        <v>2.42</v>
      </c>
      <c r="H16" s="859">
        <v>6.91</v>
      </c>
      <c r="I16" s="858">
        <v>5.31</v>
      </c>
    </row>
    <row r="17" spans="1:9" ht="13.5" customHeight="1" x14ac:dyDescent="0.2">
      <c r="A17" s="855">
        <v>1999</v>
      </c>
      <c r="B17" s="798"/>
      <c r="C17" s="859">
        <v>1.5</v>
      </c>
      <c r="D17" s="859">
        <v>6.96</v>
      </c>
      <c r="E17" s="859">
        <v>6.94</v>
      </c>
      <c r="F17" s="859"/>
      <c r="G17" s="859">
        <v>2.39</v>
      </c>
      <c r="H17" s="859">
        <v>6.96</v>
      </c>
      <c r="I17" s="858">
        <v>5.31</v>
      </c>
    </row>
    <row r="18" spans="1:9" ht="13.5" customHeight="1" x14ac:dyDescent="0.2">
      <c r="A18" s="855">
        <v>2000</v>
      </c>
      <c r="B18" s="798"/>
      <c r="C18" s="859">
        <v>1.47</v>
      </c>
      <c r="D18" s="859">
        <v>7</v>
      </c>
      <c r="E18" s="859">
        <v>6.94</v>
      </c>
      <c r="F18" s="859"/>
      <c r="G18" s="859">
        <v>2.34</v>
      </c>
      <c r="H18" s="859">
        <v>7</v>
      </c>
      <c r="I18" s="858">
        <v>5.31</v>
      </c>
    </row>
    <row r="19" spans="1:9" ht="13.5" customHeight="1" x14ac:dyDescent="0.2">
      <c r="A19" s="855">
        <v>2001</v>
      </c>
      <c r="B19" s="798"/>
      <c r="C19" s="859">
        <v>1.48</v>
      </c>
      <c r="D19" s="859">
        <v>6.52</v>
      </c>
      <c r="E19" s="859">
        <v>6.42</v>
      </c>
      <c r="F19" s="859"/>
      <c r="G19" s="859">
        <v>2.34</v>
      </c>
      <c r="H19" s="859">
        <v>6.75</v>
      </c>
      <c r="I19" s="858">
        <v>5.16</v>
      </c>
    </row>
    <row r="20" spans="1:9" ht="13.5" customHeight="1" x14ac:dyDescent="0.2">
      <c r="A20" s="855">
        <v>2002</v>
      </c>
      <c r="B20" s="798"/>
      <c r="C20" s="859">
        <v>1.47</v>
      </c>
      <c r="D20" s="859">
        <v>6.14</v>
      </c>
      <c r="E20" s="859">
        <v>6.07</v>
      </c>
      <c r="F20" s="859"/>
      <c r="G20" s="859">
        <v>2.3199999999999998</v>
      </c>
      <c r="H20" s="859">
        <v>6.48</v>
      </c>
      <c r="I20" s="858">
        <v>4.97</v>
      </c>
    </row>
    <row r="21" spans="1:9" ht="13.5" customHeight="1" x14ac:dyDescent="0.2">
      <c r="A21" s="855">
        <v>2003</v>
      </c>
      <c r="B21" s="798"/>
      <c r="C21" s="859">
        <v>1.47</v>
      </c>
      <c r="D21" s="859">
        <v>5.82</v>
      </c>
      <c r="E21" s="859">
        <v>5.84</v>
      </c>
      <c r="F21" s="859"/>
      <c r="G21" s="859">
        <v>2.31</v>
      </c>
      <c r="H21" s="859">
        <v>6.17</v>
      </c>
      <c r="I21" s="858">
        <v>4.7699999999999996</v>
      </c>
    </row>
    <row r="22" spans="1:9" ht="13.5" customHeight="1" x14ac:dyDescent="0.2">
      <c r="A22" s="855">
        <v>2004</v>
      </c>
      <c r="B22" s="798"/>
      <c r="C22" s="859">
        <v>1.46</v>
      </c>
      <c r="D22" s="859">
        <v>5.57</v>
      </c>
      <c r="E22" s="859">
        <v>5.52</v>
      </c>
      <c r="F22" s="859"/>
      <c r="G22" s="859">
        <v>2.2999999999999998</v>
      </c>
      <c r="H22" s="859">
        <v>5.81</v>
      </c>
      <c r="I22" s="858">
        <v>4.2300000000000004</v>
      </c>
    </row>
    <row r="23" spans="1:9" ht="13.5" customHeight="1" x14ac:dyDescent="0.2">
      <c r="A23" s="855">
        <v>2005</v>
      </c>
      <c r="B23" s="798"/>
      <c r="C23" s="859">
        <v>1.47</v>
      </c>
      <c r="D23" s="859">
        <v>5.37</v>
      </c>
      <c r="E23" s="859">
        <v>5.66</v>
      </c>
      <c r="F23" s="859"/>
      <c r="G23" s="859">
        <v>2.2999999999999998</v>
      </c>
      <c r="H23" s="859">
        <v>5.37</v>
      </c>
      <c r="I23" s="858">
        <v>4.5199999999999996</v>
      </c>
    </row>
    <row r="24" spans="1:9" ht="13.5" customHeight="1" x14ac:dyDescent="0.2">
      <c r="A24" s="855">
        <v>2006</v>
      </c>
      <c r="B24" s="798"/>
      <c r="C24" s="859">
        <v>1.47</v>
      </c>
      <c r="D24" s="859">
        <v>5.35</v>
      </c>
      <c r="E24" s="859">
        <v>5.63</v>
      </c>
      <c r="F24" s="859"/>
      <c r="G24" s="859">
        <v>2.2799999999999998</v>
      </c>
      <c r="H24" s="859">
        <v>5.35</v>
      </c>
      <c r="I24" s="858">
        <v>4.47</v>
      </c>
    </row>
    <row r="25" spans="1:9" ht="13.5" customHeight="1" x14ac:dyDescent="0.2">
      <c r="A25" s="855">
        <v>2007</v>
      </c>
      <c r="B25" s="859">
        <v>3.17</v>
      </c>
      <c r="C25" s="859">
        <v>1.46</v>
      </c>
      <c r="D25" s="859">
        <v>5.3</v>
      </c>
      <c r="E25" s="859">
        <v>3.97</v>
      </c>
      <c r="F25" s="859">
        <v>3.56</v>
      </c>
      <c r="G25" s="859">
        <v>2.0699999999999998</v>
      </c>
      <c r="H25" s="859">
        <v>5.0599999999999996</v>
      </c>
      <c r="I25" s="858">
        <v>4.8</v>
      </c>
    </row>
    <row r="26" spans="1:9" ht="13.5" customHeight="1" x14ac:dyDescent="0.2">
      <c r="A26" s="855">
        <v>2008</v>
      </c>
      <c r="B26" s="859">
        <v>1.87</v>
      </c>
      <c r="C26" s="859">
        <v>1.71</v>
      </c>
      <c r="D26" s="859">
        <v>2.09</v>
      </c>
      <c r="E26" s="859">
        <v>1.88</v>
      </c>
      <c r="F26" s="859">
        <v>3.77</v>
      </c>
      <c r="G26" s="859">
        <v>1.73</v>
      </c>
      <c r="H26" s="859">
        <v>4.76</v>
      </c>
      <c r="I26" s="858">
        <v>4.45</v>
      </c>
    </row>
    <row r="27" spans="1:9" ht="13.5" customHeight="1" x14ac:dyDescent="0.2">
      <c r="A27" s="855">
        <v>2009</v>
      </c>
      <c r="B27" s="859">
        <v>1.92</v>
      </c>
      <c r="C27" s="859">
        <v>1.75</v>
      </c>
      <c r="D27" s="859">
        <v>2.73</v>
      </c>
      <c r="E27" s="859">
        <v>2.27</v>
      </c>
      <c r="F27" s="859">
        <v>3.85</v>
      </c>
      <c r="G27" s="859"/>
      <c r="H27" s="859">
        <v>4.75</v>
      </c>
      <c r="I27" s="858">
        <v>4.6399999999999997</v>
      </c>
    </row>
    <row r="28" spans="1:9" ht="13.5" customHeight="1" x14ac:dyDescent="0.2">
      <c r="A28" s="855">
        <v>2010</v>
      </c>
      <c r="B28" s="859">
        <v>1.75</v>
      </c>
      <c r="C28" s="859">
        <v>0.72</v>
      </c>
      <c r="D28" s="859">
        <v>1.18</v>
      </c>
      <c r="E28" s="859">
        <v>1.98</v>
      </c>
      <c r="F28" s="859">
        <v>3.79</v>
      </c>
      <c r="G28" s="859"/>
      <c r="H28" s="859">
        <v>4.59</v>
      </c>
      <c r="I28" s="858">
        <v>4.49</v>
      </c>
    </row>
    <row r="29" spans="1:9" ht="13.5" customHeight="1" x14ac:dyDescent="0.2">
      <c r="A29" s="855">
        <v>2011</v>
      </c>
      <c r="B29" s="859">
        <v>1.65</v>
      </c>
      <c r="C29" s="859">
        <v>0.7</v>
      </c>
      <c r="D29" s="859">
        <v>1.74</v>
      </c>
      <c r="E29" s="859">
        <v>1.64</v>
      </c>
      <c r="F29" s="859">
        <v>3.51</v>
      </c>
      <c r="G29" s="859"/>
      <c r="H29" s="859">
        <v>3.63</v>
      </c>
      <c r="I29" s="858">
        <v>3.48</v>
      </c>
    </row>
    <row r="30" spans="1:9" ht="13.5" customHeight="1" x14ac:dyDescent="0.2">
      <c r="A30" s="855">
        <v>2012</v>
      </c>
      <c r="B30" s="859">
        <v>1.62</v>
      </c>
      <c r="C30" s="859">
        <v>0.7</v>
      </c>
      <c r="D30" s="859">
        <v>1.73</v>
      </c>
      <c r="E30" s="859">
        <v>1.64</v>
      </c>
      <c r="F30" s="859">
        <v>3.51</v>
      </c>
      <c r="G30" s="859"/>
      <c r="H30" s="859">
        <v>3.61</v>
      </c>
      <c r="I30" s="858">
        <v>3.5</v>
      </c>
    </row>
    <row r="31" spans="1:9" ht="13.5" customHeight="1" x14ac:dyDescent="0.2">
      <c r="A31" s="855">
        <v>2013</v>
      </c>
      <c r="B31" s="859">
        <v>1.61</v>
      </c>
      <c r="C31" s="859">
        <v>0.71</v>
      </c>
      <c r="D31" s="859">
        <v>1.84</v>
      </c>
      <c r="E31" s="859">
        <v>1.61</v>
      </c>
      <c r="F31" s="859">
        <v>3.52</v>
      </c>
      <c r="G31" s="859"/>
      <c r="H31" s="859">
        <v>3.64</v>
      </c>
      <c r="I31" s="858">
        <v>3.51</v>
      </c>
    </row>
    <row r="32" spans="1:9" ht="13.5" customHeight="1" x14ac:dyDescent="0.2">
      <c r="A32" s="855">
        <v>2014</v>
      </c>
      <c r="B32" s="859">
        <v>1.58</v>
      </c>
      <c r="C32" s="859">
        <v>0.7</v>
      </c>
      <c r="D32" s="859">
        <v>1.77</v>
      </c>
      <c r="E32" s="859">
        <v>1.61</v>
      </c>
      <c r="F32" s="859">
        <v>3.52</v>
      </c>
      <c r="G32" s="859"/>
      <c r="H32" s="859">
        <v>3.64</v>
      </c>
      <c r="I32" s="858">
        <v>3.54</v>
      </c>
    </row>
    <row r="33" spans="1:9" ht="13.5" customHeight="1" x14ac:dyDescent="0.2">
      <c r="A33" s="855">
        <v>2015</v>
      </c>
      <c r="B33" s="859">
        <v>1.54</v>
      </c>
      <c r="C33" s="859">
        <v>0.63</v>
      </c>
      <c r="D33" s="859">
        <v>1.32</v>
      </c>
      <c r="E33" s="859">
        <v>1.52</v>
      </c>
      <c r="F33" s="859">
        <v>3.55</v>
      </c>
      <c r="G33" s="859"/>
      <c r="H33" s="859">
        <v>2.4500000000000002</v>
      </c>
      <c r="I33" s="858">
        <v>2.86</v>
      </c>
    </row>
    <row r="34" spans="1:9" ht="13.5" customHeight="1" x14ac:dyDescent="0.2">
      <c r="A34" s="855">
        <v>2016</v>
      </c>
      <c r="B34" s="859">
        <v>1.43</v>
      </c>
      <c r="C34" s="859">
        <v>0.63</v>
      </c>
      <c r="D34" s="859">
        <v>1.07</v>
      </c>
      <c r="E34" s="859">
        <v>1.44</v>
      </c>
      <c r="F34" s="859">
        <v>3.1</v>
      </c>
      <c r="G34" s="859"/>
      <c r="H34" s="859">
        <v>2.2400000000000002</v>
      </c>
      <c r="I34" s="858">
        <v>2.2799999999999998</v>
      </c>
    </row>
    <row r="35" spans="1:9" ht="13.5" customHeight="1" x14ac:dyDescent="0.2">
      <c r="A35" s="855">
        <v>2017</v>
      </c>
      <c r="B35" s="859">
        <v>1.36</v>
      </c>
      <c r="C35" s="859">
        <v>0.63</v>
      </c>
      <c r="D35" s="859">
        <v>1.07</v>
      </c>
      <c r="E35" s="859">
        <v>1.19</v>
      </c>
      <c r="F35" s="859">
        <v>3.02</v>
      </c>
      <c r="G35" s="859"/>
      <c r="H35" s="859">
        <v>2.23</v>
      </c>
      <c r="I35" s="858">
        <v>2.23</v>
      </c>
    </row>
    <row r="36" spans="1:9" ht="13.5" customHeight="1" x14ac:dyDescent="0.2">
      <c r="A36" s="855">
        <v>2018</v>
      </c>
      <c r="B36" s="859">
        <v>1.35</v>
      </c>
      <c r="C36" s="859">
        <v>0.69</v>
      </c>
      <c r="D36" s="859">
        <v>1.35</v>
      </c>
      <c r="E36" s="859">
        <v>1.33</v>
      </c>
      <c r="F36" s="859">
        <v>3</v>
      </c>
      <c r="G36" s="859"/>
      <c r="H36" s="859">
        <v>2.38</v>
      </c>
      <c r="I36" s="858">
        <v>2.2000000000000002</v>
      </c>
    </row>
    <row r="37" spans="1:9" ht="13.5" customHeight="1" x14ac:dyDescent="0.2">
      <c r="A37" s="855">
        <v>2019</v>
      </c>
      <c r="B37" s="859">
        <v>1.32</v>
      </c>
      <c r="C37" s="859">
        <v>0.68</v>
      </c>
      <c r="D37" s="859">
        <v>1.28</v>
      </c>
      <c r="E37" s="859">
        <v>1.26</v>
      </c>
      <c r="F37" s="859">
        <v>2.96</v>
      </c>
      <c r="G37" s="859"/>
      <c r="H37" s="859">
        <v>2.34</v>
      </c>
      <c r="I37" s="858">
        <v>2.15</v>
      </c>
    </row>
    <row r="38" spans="1:9" ht="13.5" customHeight="1" x14ac:dyDescent="0.2">
      <c r="A38" s="855">
        <v>2020</v>
      </c>
      <c r="B38" s="859">
        <v>1.28</v>
      </c>
      <c r="C38" s="859">
        <v>0.69</v>
      </c>
      <c r="D38" s="859">
        <v>1.27</v>
      </c>
      <c r="E38" s="859">
        <v>1.21</v>
      </c>
      <c r="F38" s="859">
        <v>2.94</v>
      </c>
      <c r="G38" s="859"/>
      <c r="H38" s="859">
        <v>2.2999999999999998</v>
      </c>
      <c r="I38" s="858">
        <v>2.09</v>
      </c>
    </row>
    <row r="39" spans="1:9" ht="13.5" customHeight="1" x14ac:dyDescent="0.2">
      <c r="A39" s="1348">
        <v>2021</v>
      </c>
      <c r="B39" s="1349">
        <v>1.28</v>
      </c>
      <c r="C39" s="1349">
        <v>0.71</v>
      </c>
      <c r="D39" s="1349">
        <v>1.25</v>
      </c>
      <c r="E39" s="1349">
        <v>1.19</v>
      </c>
      <c r="F39" s="1349">
        <v>2.84</v>
      </c>
      <c r="G39" s="1349"/>
      <c r="H39" s="1349">
        <v>2.25</v>
      </c>
      <c r="I39" s="1350">
        <v>2.1</v>
      </c>
    </row>
    <row r="40" spans="1:9" ht="13.5" customHeight="1" x14ac:dyDescent="0.2">
      <c r="A40" s="1382"/>
      <c r="B40" s="1383"/>
      <c r="C40" s="1383"/>
      <c r="D40" s="1383"/>
      <c r="E40" s="1383"/>
      <c r="F40" s="1383"/>
      <c r="G40" s="1383"/>
      <c r="H40" s="1383"/>
      <c r="I40" s="1375"/>
    </row>
    <row r="41" spans="1:9" ht="13.5" customHeight="1" x14ac:dyDescent="0.2">
      <c r="A41" s="492"/>
      <c r="B41" s="492"/>
      <c r="C41" s="492"/>
      <c r="D41" s="492"/>
      <c r="E41" s="492"/>
      <c r="F41" s="492"/>
      <c r="G41" s="492"/>
      <c r="H41" s="492"/>
      <c r="I41" s="492"/>
    </row>
    <row r="42" spans="1:9" ht="13.5" customHeight="1" x14ac:dyDescent="0.2">
      <c r="A42" s="492" t="s">
        <v>1095</v>
      </c>
      <c r="B42" s="492"/>
      <c r="C42" s="492"/>
      <c r="D42" s="492"/>
      <c r="E42" s="492"/>
      <c r="F42" s="492"/>
      <c r="G42" s="492"/>
      <c r="H42" s="492"/>
      <c r="I42" s="492"/>
    </row>
    <row r="43" spans="1:9" ht="13.5" customHeight="1" x14ac:dyDescent="0.2">
      <c r="A43" s="499" t="s">
        <v>1015</v>
      </c>
      <c r="B43" s="492"/>
      <c r="C43" s="492"/>
      <c r="D43" s="492"/>
      <c r="E43" s="492"/>
      <c r="F43" s="492"/>
      <c r="G43" s="492"/>
      <c r="H43" s="492"/>
      <c r="I43" s="492"/>
    </row>
    <row r="44" spans="1:9" ht="13.5" customHeight="1" x14ac:dyDescent="0.2">
      <c r="A44" s="499" t="s">
        <v>1091</v>
      </c>
      <c r="B44" s="492"/>
      <c r="C44" s="492"/>
      <c r="D44" s="492"/>
      <c r="E44" s="492"/>
      <c r="F44" s="492"/>
      <c r="G44" s="492"/>
      <c r="H44" s="492"/>
      <c r="I44" s="492"/>
    </row>
    <row r="45" spans="1:9" ht="13.5" customHeight="1" x14ac:dyDescent="0.2">
      <c r="A45" s="492" t="s">
        <v>1092</v>
      </c>
      <c r="B45" s="492"/>
      <c r="C45" s="492"/>
      <c r="D45" s="492"/>
      <c r="E45" s="492"/>
      <c r="F45" s="492"/>
      <c r="G45" s="492"/>
      <c r="H45" s="492"/>
      <c r="I45" s="492"/>
    </row>
    <row r="46" spans="1:9" ht="13.5" customHeight="1" x14ac:dyDescent="0.2">
      <c r="A46" s="377" t="s">
        <v>263</v>
      </c>
      <c r="B46" s="492"/>
      <c r="C46" s="492"/>
      <c r="D46" s="492"/>
      <c r="E46" s="492"/>
      <c r="F46" s="492"/>
      <c r="G46" s="492"/>
      <c r="H46" s="492"/>
      <c r="I46" s="492"/>
    </row>
    <row r="47" spans="1:9" ht="13.5" customHeight="1" x14ac:dyDescent="0.2">
      <c r="A47" s="499" t="s">
        <v>1093</v>
      </c>
      <c r="B47" s="492"/>
      <c r="C47" s="492"/>
      <c r="D47" s="492"/>
      <c r="E47" s="492"/>
      <c r="F47" s="492"/>
      <c r="G47" s="492"/>
      <c r="H47" s="492"/>
      <c r="I47" s="492"/>
    </row>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4430BCBF-C77C-4176-8553-574C84A23CBA}"/>
    <hyperlink ref="A46" r:id="rId1" xr:uid="{21940BBB-D653-4543-8E9E-4C929E4410C0}"/>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D18AB-8E4F-46B8-BE5E-B4EFF51E16C5}">
  <sheetPr>
    <tabColor theme="4" tint="0.79998168889431442"/>
    <pageSetUpPr fitToPage="1"/>
  </sheetPr>
  <dimension ref="A1:I82"/>
  <sheetViews>
    <sheetView zoomScale="85" zoomScaleNormal="85" workbookViewId="0">
      <selection activeCell="A2" sqref="A2:I48"/>
    </sheetView>
  </sheetViews>
  <sheetFormatPr defaultColWidth="10.6640625" defaultRowHeight="12.75" x14ac:dyDescent="0.2"/>
  <cols>
    <col min="1" max="1" width="18.83203125" style="767" customWidth="1"/>
    <col min="2" max="8" width="15" style="767" customWidth="1"/>
    <col min="9" max="10" width="12" style="767" customWidth="1"/>
    <col min="11" max="16384" width="10.6640625" style="767"/>
  </cols>
  <sheetData>
    <row r="1" spans="1:9" ht="30" customHeight="1" x14ac:dyDescent="0.2">
      <c r="A1" s="1744" t="s">
        <v>2</v>
      </c>
      <c r="B1" s="1744"/>
      <c r="C1" s="1744"/>
      <c r="D1" s="1744"/>
    </row>
    <row r="2" spans="1:9" ht="19.5" customHeight="1" x14ac:dyDescent="0.3">
      <c r="A2" s="791" t="s">
        <v>1098</v>
      </c>
      <c r="H2" s="833" t="s">
        <v>1090</v>
      </c>
    </row>
    <row r="3" spans="1:9" ht="13.5" customHeight="1" x14ac:dyDescent="0.25">
      <c r="A3" s="787"/>
      <c r="B3" s="1829" t="s">
        <v>11</v>
      </c>
      <c r="C3" s="1830"/>
      <c r="D3" s="1830"/>
      <c r="E3" s="1831"/>
      <c r="F3" s="1829" t="s">
        <v>54</v>
      </c>
      <c r="G3" s="1832"/>
      <c r="H3" s="1832"/>
      <c r="I3" s="1833"/>
    </row>
    <row r="4" spans="1:9" ht="13.5" customHeight="1" x14ac:dyDescent="0.2">
      <c r="A4" s="787"/>
      <c r="B4" s="1138" t="s">
        <v>1083</v>
      </c>
      <c r="C4" s="964" t="s">
        <v>1442</v>
      </c>
      <c r="D4" s="964" t="s">
        <v>1085</v>
      </c>
      <c r="E4" s="1139" t="s">
        <v>1085</v>
      </c>
      <c r="F4" s="1138" t="s">
        <v>1083</v>
      </c>
      <c r="G4" s="964" t="s">
        <v>1442</v>
      </c>
      <c r="H4" s="964" t="s">
        <v>1085</v>
      </c>
      <c r="I4" s="1139" t="s">
        <v>1085</v>
      </c>
    </row>
    <row r="5" spans="1:9" ht="13.5" customHeight="1" x14ac:dyDescent="0.2">
      <c r="A5" s="879"/>
      <c r="B5" s="963" t="s">
        <v>1443</v>
      </c>
      <c r="C5" s="962" t="s">
        <v>1086</v>
      </c>
      <c r="D5" s="962" t="s">
        <v>1444</v>
      </c>
      <c r="E5" s="961" t="s">
        <v>1087</v>
      </c>
      <c r="F5" s="963" t="s">
        <v>1443</v>
      </c>
      <c r="G5" s="962" t="s">
        <v>1086</v>
      </c>
      <c r="H5" s="962" t="s">
        <v>1444</v>
      </c>
      <c r="I5" s="961" t="s">
        <v>1087</v>
      </c>
    </row>
    <row r="6" spans="1:9" ht="13.5" customHeight="1" x14ac:dyDescent="0.25">
      <c r="A6" s="784"/>
      <c r="B6" s="1834" t="s">
        <v>175</v>
      </c>
      <c r="C6" s="1835"/>
      <c r="D6" s="1835"/>
      <c r="E6" s="1835"/>
      <c r="F6" s="1835"/>
      <c r="G6" s="1835"/>
      <c r="H6" s="1835"/>
      <c r="I6" s="1836"/>
    </row>
    <row r="7" spans="1:9" ht="13.5" customHeight="1" x14ac:dyDescent="0.2">
      <c r="A7" s="484"/>
      <c r="B7" s="492"/>
      <c r="C7" s="492"/>
      <c r="D7" s="492"/>
      <c r="E7" s="492"/>
      <c r="F7" s="492"/>
      <c r="G7" s="492"/>
      <c r="H7" s="492"/>
      <c r="I7" s="500"/>
    </row>
    <row r="8" spans="1:9" ht="13.5" customHeight="1" x14ac:dyDescent="0.2">
      <c r="A8" s="855">
        <v>1990</v>
      </c>
      <c r="B8" s="798"/>
      <c r="C8" s="859">
        <v>14.37</v>
      </c>
      <c r="D8" s="859">
        <v>20</v>
      </c>
      <c r="E8" s="859">
        <v>20.14</v>
      </c>
      <c r="F8" s="859"/>
      <c r="G8" s="859">
        <v>32.270000000000003</v>
      </c>
      <c r="H8" s="859">
        <v>54</v>
      </c>
      <c r="I8" s="858">
        <v>54.06</v>
      </c>
    </row>
    <row r="9" spans="1:9" ht="13.5" customHeight="1" x14ac:dyDescent="0.2">
      <c r="A9" s="855">
        <v>1991</v>
      </c>
      <c r="B9" s="798"/>
      <c r="C9" s="859">
        <v>14.37</v>
      </c>
      <c r="D9" s="859">
        <v>20</v>
      </c>
      <c r="E9" s="859">
        <v>20.14</v>
      </c>
      <c r="F9" s="859"/>
      <c r="G9" s="859">
        <v>32.270000000000003</v>
      </c>
      <c r="H9" s="859">
        <v>54</v>
      </c>
      <c r="I9" s="858">
        <v>54.06</v>
      </c>
    </row>
    <row r="10" spans="1:9" ht="13.5" customHeight="1" x14ac:dyDescent="0.2">
      <c r="A10" s="855">
        <v>1992</v>
      </c>
      <c r="B10" s="798"/>
      <c r="C10" s="859">
        <v>14.37</v>
      </c>
      <c r="D10" s="859">
        <v>20</v>
      </c>
      <c r="E10" s="859">
        <v>20.14</v>
      </c>
      <c r="F10" s="859"/>
      <c r="G10" s="859">
        <v>32.270000000000003</v>
      </c>
      <c r="H10" s="859">
        <v>54</v>
      </c>
      <c r="I10" s="858">
        <v>54.06</v>
      </c>
    </row>
    <row r="11" spans="1:9" ht="13.5" customHeight="1" x14ac:dyDescent="0.2">
      <c r="A11" s="855">
        <v>1993</v>
      </c>
      <c r="B11" s="798"/>
      <c r="C11" s="859">
        <v>14.37</v>
      </c>
      <c r="D11" s="859">
        <v>20</v>
      </c>
      <c r="E11" s="859">
        <v>20.14</v>
      </c>
      <c r="F11" s="859"/>
      <c r="G11" s="859">
        <v>32.270000000000003</v>
      </c>
      <c r="H11" s="859">
        <v>54</v>
      </c>
      <c r="I11" s="858">
        <v>54.06</v>
      </c>
    </row>
    <row r="12" spans="1:9" ht="13.5" customHeight="1" x14ac:dyDescent="0.2">
      <c r="A12" s="855">
        <v>1994</v>
      </c>
      <c r="B12" s="798"/>
      <c r="C12" s="859">
        <v>14.44</v>
      </c>
      <c r="D12" s="859">
        <v>20</v>
      </c>
      <c r="E12" s="859">
        <v>20.14</v>
      </c>
      <c r="F12" s="859"/>
      <c r="G12" s="859">
        <v>32.049999999999997</v>
      </c>
      <c r="H12" s="859">
        <v>54</v>
      </c>
      <c r="I12" s="858">
        <v>54.06</v>
      </c>
    </row>
    <row r="13" spans="1:9" ht="13.5" customHeight="1" x14ac:dyDescent="0.2">
      <c r="A13" s="855">
        <v>1995</v>
      </c>
      <c r="B13" s="798"/>
      <c r="C13" s="859">
        <v>14.37</v>
      </c>
      <c r="D13" s="859">
        <v>20</v>
      </c>
      <c r="E13" s="859">
        <v>20.14</v>
      </c>
      <c r="F13" s="859"/>
      <c r="G13" s="859">
        <v>32.270000000000003</v>
      </c>
      <c r="H13" s="859">
        <v>54</v>
      </c>
      <c r="I13" s="858">
        <v>54.06</v>
      </c>
    </row>
    <row r="14" spans="1:9" ht="13.5" customHeight="1" x14ac:dyDescent="0.2">
      <c r="A14" s="855">
        <v>1996</v>
      </c>
      <c r="B14" s="798"/>
      <c r="C14" s="859">
        <v>14.46</v>
      </c>
      <c r="D14" s="859">
        <v>20</v>
      </c>
      <c r="E14" s="859">
        <v>20.14</v>
      </c>
      <c r="F14" s="859"/>
      <c r="G14" s="859">
        <v>32.17</v>
      </c>
      <c r="H14" s="859">
        <v>54</v>
      </c>
      <c r="I14" s="858">
        <v>54.06</v>
      </c>
    </row>
    <row r="15" spans="1:9" ht="13.5" customHeight="1" x14ac:dyDescent="0.2">
      <c r="A15" s="855">
        <v>1997</v>
      </c>
      <c r="B15" s="798"/>
      <c r="C15" s="859">
        <v>15.3</v>
      </c>
      <c r="D15" s="859">
        <v>20</v>
      </c>
      <c r="E15" s="859">
        <v>20.14</v>
      </c>
      <c r="F15" s="859"/>
      <c r="G15" s="859">
        <v>33.39</v>
      </c>
      <c r="H15" s="859">
        <v>54</v>
      </c>
      <c r="I15" s="858">
        <v>54.06</v>
      </c>
    </row>
    <row r="16" spans="1:9" ht="13.5" customHeight="1" x14ac:dyDescent="0.2">
      <c r="A16" s="855">
        <v>1998</v>
      </c>
      <c r="B16" s="798"/>
      <c r="C16" s="859">
        <v>15.29</v>
      </c>
      <c r="D16" s="859">
        <v>20</v>
      </c>
      <c r="E16" s="859">
        <v>20.14</v>
      </c>
      <c r="F16" s="859"/>
      <c r="G16" s="859">
        <v>33.65</v>
      </c>
      <c r="H16" s="859">
        <v>54</v>
      </c>
      <c r="I16" s="858">
        <v>54.06</v>
      </c>
    </row>
    <row r="17" spans="1:9" ht="13.5" customHeight="1" x14ac:dyDescent="0.2">
      <c r="A17" s="855">
        <v>1999</v>
      </c>
      <c r="B17" s="798"/>
      <c r="C17" s="859">
        <v>15.21</v>
      </c>
      <c r="D17" s="859">
        <v>20</v>
      </c>
      <c r="E17" s="859">
        <v>20.14</v>
      </c>
      <c r="F17" s="859"/>
      <c r="G17" s="859">
        <v>34.270000000000003</v>
      </c>
      <c r="H17" s="859">
        <v>54</v>
      </c>
      <c r="I17" s="858">
        <v>54.06</v>
      </c>
    </row>
    <row r="18" spans="1:9" ht="13.5" customHeight="1" x14ac:dyDescent="0.2">
      <c r="A18" s="855">
        <v>2000</v>
      </c>
      <c r="B18" s="798"/>
      <c r="C18" s="859">
        <v>15.18</v>
      </c>
      <c r="D18" s="859">
        <v>20</v>
      </c>
      <c r="E18" s="859">
        <v>20.14</v>
      </c>
      <c r="F18" s="859"/>
      <c r="G18" s="859">
        <v>33.909999999999997</v>
      </c>
      <c r="H18" s="859">
        <v>54</v>
      </c>
      <c r="I18" s="858">
        <v>54.06</v>
      </c>
    </row>
    <row r="19" spans="1:9" ht="13.5" customHeight="1" x14ac:dyDescent="0.2">
      <c r="A19" s="855">
        <v>2001</v>
      </c>
      <c r="B19" s="798"/>
      <c r="C19" s="859">
        <v>15.16</v>
      </c>
      <c r="D19" s="859">
        <v>20</v>
      </c>
      <c r="E19" s="859">
        <v>20.14</v>
      </c>
      <c r="F19" s="859"/>
      <c r="G19" s="859">
        <v>33.979999999999997</v>
      </c>
      <c r="H19" s="859">
        <v>54</v>
      </c>
      <c r="I19" s="858">
        <v>54.06</v>
      </c>
    </row>
    <row r="20" spans="1:9" ht="13.5" customHeight="1" x14ac:dyDescent="0.2">
      <c r="A20" s="855">
        <v>2002</v>
      </c>
      <c r="B20" s="798"/>
      <c r="C20" s="859">
        <v>15.16</v>
      </c>
      <c r="D20" s="859">
        <v>20</v>
      </c>
      <c r="E20" s="859">
        <v>20.14</v>
      </c>
      <c r="F20" s="859"/>
      <c r="G20" s="859">
        <v>33.619999999999997</v>
      </c>
      <c r="H20" s="859">
        <v>54</v>
      </c>
      <c r="I20" s="858">
        <v>54.06</v>
      </c>
    </row>
    <row r="21" spans="1:9" ht="13.5" customHeight="1" x14ac:dyDescent="0.2">
      <c r="A21" s="855">
        <v>2003</v>
      </c>
      <c r="B21" s="798"/>
      <c r="C21" s="859">
        <v>15.09</v>
      </c>
      <c r="D21" s="859">
        <v>20</v>
      </c>
      <c r="E21" s="859">
        <v>20.14</v>
      </c>
      <c r="F21" s="859"/>
      <c r="G21" s="859">
        <v>33.590000000000003</v>
      </c>
      <c r="H21" s="859">
        <v>54</v>
      </c>
      <c r="I21" s="858">
        <v>54.06</v>
      </c>
    </row>
    <row r="22" spans="1:9" ht="13.5" customHeight="1" x14ac:dyDescent="0.2">
      <c r="A22" s="855">
        <v>2004</v>
      </c>
      <c r="B22" s="798"/>
      <c r="C22" s="859">
        <v>15.08</v>
      </c>
      <c r="D22" s="859">
        <v>20</v>
      </c>
      <c r="E22" s="859">
        <v>20.14</v>
      </c>
      <c r="F22" s="859"/>
      <c r="G22" s="859">
        <v>33.54</v>
      </c>
      <c r="H22" s="859">
        <v>54</v>
      </c>
      <c r="I22" s="858">
        <v>54.06</v>
      </c>
    </row>
    <row r="23" spans="1:9" ht="13.5" customHeight="1" x14ac:dyDescent="0.2">
      <c r="A23" s="855">
        <v>2005</v>
      </c>
      <c r="B23" s="798"/>
      <c r="C23" s="859">
        <v>15.02</v>
      </c>
      <c r="D23" s="859">
        <v>20</v>
      </c>
      <c r="E23" s="859">
        <v>20.14</v>
      </c>
      <c r="F23" s="859"/>
      <c r="G23" s="859">
        <v>32.880000000000003</v>
      </c>
      <c r="H23" s="859">
        <v>54</v>
      </c>
      <c r="I23" s="858">
        <v>54.06</v>
      </c>
    </row>
    <row r="24" spans="1:9" ht="13.5" customHeight="1" x14ac:dyDescent="0.2">
      <c r="A24" s="855">
        <v>2006</v>
      </c>
      <c r="B24" s="798"/>
      <c r="C24" s="859">
        <v>14.97</v>
      </c>
      <c r="D24" s="859">
        <v>20</v>
      </c>
      <c r="E24" s="859">
        <v>20.14</v>
      </c>
      <c r="F24" s="859"/>
      <c r="G24" s="859">
        <v>32.68</v>
      </c>
      <c r="H24" s="859">
        <v>54</v>
      </c>
      <c r="I24" s="858">
        <v>54.06</v>
      </c>
    </row>
    <row r="25" spans="1:9" ht="13.5" customHeight="1" x14ac:dyDescent="0.2">
      <c r="A25" s="855">
        <v>2007</v>
      </c>
      <c r="B25" s="859">
        <v>21.52</v>
      </c>
      <c r="C25" s="859">
        <v>15.03</v>
      </c>
      <c r="D25" s="859">
        <v>19.850000000000001</v>
      </c>
      <c r="E25" s="859">
        <v>21.52</v>
      </c>
      <c r="F25" s="859">
        <v>40.35</v>
      </c>
      <c r="G25" s="859">
        <v>28.68</v>
      </c>
      <c r="H25" s="859">
        <v>42.24</v>
      </c>
      <c r="I25" s="858">
        <v>40.35</v>
      </c>
    </row>
    <row r="26" spans="1:9" ht="13.5" customHeight="1" x14ac:dyDescent="0.2">
      <c r="A26" s="855">
        <v>2008</v>
      </c>
      <c r="B26" s="859">
        <v>15.58</v>
      </c>
      <c r="C26" s="859">
        <v>14.36</v>
      </c>
      <c r="D26" s="859">
        <v>16.170000000000002</v>
      </c>
      <c r="E26" s="859">
        <v>15.89</v>
      </c>
      <c r="F26" s="859">
        <v>29.42</v>
      </c>
      <c r="G26" s="859">
        <v>15.55</v>
      </c>
      <c r="H26" s="859">
        <v>29.85</v>
      </c>
      <c r="I26" s="858">
        <v>29.92</v>
      </c>
    </row>
    <row r="27" spans="1:9" ht="13.5" customHeight="1" x14ac:dyDescent="0.2">
      <c r="A27" s="855">
        <v>2009</v>
      </c>
      <c r="B27" s="859">
        <v>16.04</v>
      </c>
      <c r="C27" s="859">
        <v>14.84</v>
      </c>
      <c r="D27" s="859">
        <v>16.190000000000001</v>
      </c>
      <c r="E27" s="859">
        <v>16.11</v>
      </c>
      <c r="F27" s="859">
        <v>30.01</v>
      </c>
      <c r="G27" s="859"/>
      <c r="H27" s="859">
        <v>29.92</v>
      </c>
      <c r="I27" s="858">
        <v>30.01</v>
      </c>
    </row>
    <row r="28" spans="1:9" ht="13.5" customHeight="1" x14ac:dyDescent="0.2">
      <c r="A28" s="855">
        <v>2010</v>
      </c>
      <c r="B28" s="859">
        <v>15.89</v>
      </c>
      <c r="C28" s="859">
        <v>2.63</v>
      </c>
      <c r="D28" s="859">
        <v>15.4</v>
      </c>
      <c r="E28" s="859">
        <v>15.07</v>
      </c>
      <c r="F28" s="859">
        <v>28.97</v>
      </c>
      <c r="G28" s="859"/>
      <c r="H28" s="859">
        <v>28.81</v>
      </c>
      <c r="I28" s="858">
        <v>28.92</v>
      </c>
    </row>
    <row r="29" spans="1:9" ht="13.5" customHeight="1" x14ac:dyDescent="0.2">
      <c r="A29" s="855">
        <v>2011</v>
      </c>
      <c r="B29" s="859">
        <v>9.82</v>
      </c>
      <c r="C29" s="859">
        <v>2.67</v>
      </c>
      <c r="D29" s="859">
        <v>9.2899999999999991</v>
      </c>
      <c r="E29" s="859">
        <v>9.14</v>
      </c>
      <c r="F29" s="859">
        <v>19.95</v>
      </c>
      <c r="G29" s="859"/>
      <c r="H29" s="859">
        <v>19.88</v>
      </c>
      <c r="I29" s="858">
        <v>19.91</v>
      </c>
    </row>
    <row r="30" spans="1:9" ht="13.5" customHeight="1" x14ac:dyDescent="0.2">
      <c r="A30" s="855">
        <v>2012</v>
      </c>
      <c r="B30" s="859">
        <v>9.83</v>
      </c>
      <c r="C30" s="859">
        <v>2.63</v>
      </c>
      <c r="D30" s="859">
        <v>9.3000000000000007</v>
      </c>
      <c r="E30" s="859">
        <v>9.09</v>
      </c>
      <c r="F30" s="859">
        <v>19.95</v>
      </c>
      <c r="G30" s="859"/>
      <c r="H30" s="859">
        <v>19.88</v>
      </c>
      <c r="I30" s="858">
        <v>19.91</v>
      </c>
    </row>
    <row r="31" spans="1:9" ht="13.5" customHeight="1" x14ac:dyDescent="0.2">
      <c r="A31" s="855">
        <v>2013</v>
      </c>
      <c r="B31" s="859">
        <v>9.82</v>
      </c>
      <c r="C31" s="859">
        <v>2.83</v>
      </c>
      <c r="D31" s="859">
        <v>9.2899999999999991</v>
      </c>
      <c r="E31" s="859">
        <v>9.15</v>
      </c>
      <c r="F31" s="859">
        <v>19.96</v>
      </c>
      <c r="G31" s="859"/>
      <c r="H31" s="859">
        <v>19.89</v>
      </c>
      <c r="I31" s="858">
        <v>19.91</v>
      </c>
    </row>
    <row r="32" spans="1:9" ht="13.5" customHeight="1" x14ac:dyDescent="0.2">
      <c r="A32" s="855">
        <v>2014</v>
      </c>
      <c r="B32" s="859">
        <v>9.83</v>
      </c>
      <c r="C32" s="859">
        <v>2.84</v>
      </c>
      <c r="D32" s="859">
        <v>9.3000000000000007</v>
      </c>
      <c r="E32" s="859">
        <v>9.14</v>
      </c>
      <c r="F32" s="859">
        <v>19.96</v>
      </c>
      <c r="G32" s="859"/>
      <c r="H32" s="859">
        <v>19.89</v>
      </c>
      <c r="I32" s="858">
        <v>19.91</v>
      </c>
    </row>
    <row r="33" spans="1:9" ht="13.5" customHeight="1" x14ac:dyDescent="0.2">
      <c r="A33" s="855">
        <v>2015</v>
      </c>
      <c r="B33" s="859">
        <v>4.99</v>
      </c>
      <c r="C33" s="859">
        <v>2.31</v>
      </c>
      <c r="D33" s="859">
        <v>1.97</v>
      </c>
      <c r="E33" s="859">
        <v>4.99</v>
      </c>
      <c r="F33" s="859">
        <v>10</v>
      </c>
      <c r="G33" s="859"/>
      <c r="H33" s="859">
        <v>2</v>
      </c>
      <c r="I33" s="858">
        <v>10</v>
      </c>
    </row>
    <row r="34" spans="1:9" ht="13.5" customHeight="1" x14ac:dyDescent="0.2">
      <c r="A34" s="855">
        <v>2016</v>
      </c>
      <c r="B34" s="859">
        <v>4</v>
      </c>
      <c r="C34" s="859">
        <v>2.59</v>
      </c>
      <c r="D34" s="859">
        <v>1.65</v>
      </c>
      <c r="E34" s="859">
        <v>3.99</v>
      </c>
      <c r="F34" s="859">
        <v>4</v>
      </c>
      <c r="G34" s="859"/>
      <c r="H34" s="859">
        <v>1.93</v>
      </c>
      <c r="I34" s="858">
        <v>4</v>
      </c>
    </row>
    <row r="35" spans="1:9" ht="13.5" customHeight="1" x14ac:dyDescent="0.2">
      <c r="A35" s="855">
        <v>2017</v>
      </c>
      <c r="B35" s="859">
        <v>3.93</v>
      </c>
      <c r="C35" s="859">
        <v>2.59</v>
      </c>
      <c r="D35" s="859">
        <v>1.65</v>
      </c>
      <c r="E35" s="859">
        <v>3.54</v>
      </c>
      <c r="F35" s="859">
        <v>3.95</v>
      </c>
      <c r="G35" s="859"/>
      <c r="H35" s="859">
        <v>1.93</v>
      </c>
      <c r="I35" s="858">
        <v>3.95</v>
      </c>
    </row>
    <row r="36" spans="1:9" ht="13.5" customHeight="1" x14ac:dyDescent="0.2">
      <c r="A36" s="855">
        <v>2018</v>
      </c>
      <c r="B36" s="859">
        <v>3</v>
      </c>
      <c r="C36" s="859">
        <v>2.19</v>
      </c>
      <c r="D36" s="859">
        <v>2.92</v>
      </c>
      <c r="E36" s="859">
        <v>2.93</v>
      </c>
      <c r="F36" s="859">
        <v>3</v>
      </c>
      <c r="G36" s="859"/>
      <c r="H36" s="859">
        <v>3</v>
      </c>
      <c r="I36" s="858">
        <v>3</v>
      </c>
    </row>
    <row r="37" spans="1:9" ht="13.5" customHeight="1" x14ac:dyDescent="0.2">
      <c r="A37" s="855">
        <v>2019</v>
      </c>
      <c r="B37" s="859">
        <v>2.6</v>
      </c>
      <c r="C37" s="859">
        <v>1.86</v>
      </c>
      <c r="D37" s="859">
        <v>2.4700000000000002</v>
      </c>
      <c r="E37" s="859">
        <v>2.46</v>
      </c>
      <c r="F37" s="859">
        <v>2.6</v>
      </c>
      <c r="G37" s="859"/>
      <c r="H37" s="859">
        <v>2.6</v>
      </c>
      <c r="I37" s="858">
        <v>2.6</v>
      </c>
    </row>
    <row r="38" spans="1:9" ht="13.5" customHeight="1" x14ac:dyDescent="0.2">
      <c r="A38" s="855">
        <v>2020</v>
      </c>
      <c r="B38" s="859">
        <v>2.2000000000000002</v>
      </c>
      <c r="C38" s="859">
        <v>1.63</v>
      </c>
      <c r="D38" s="859">
        <v>2.12</v>
      </c>
      <c r="E38" s="859">
        <v>2.0299999999999998</v>
      </c>
      <c r="F38" s="859">
        <v>2.2000000000000002</v>
      </c>
      <c r="G38" s="859"/>
      <c r="H38" s="859">
        <v>2.2000000000000002</v>
      </c>
      <c r="I38" s="858">
        <v>2.2000000000000002</v>
      </c>
    </row>
    <row r="39" spans="1:9" ht="13.5" customHeight="1" x14ac:dyDescent="0.2">
      <c r="A39" s="1348">
        <v>2021</v>
      </c>
      <c r="B39" s="1349">
        <v>2.2000000000000002</v>
      </c>
      <c r="C39" s="1349">
        <v>1.74</v>
      </c>
      <c r="D39" s="1349">
        <v>2.11</v>
      </c>
      <c r="E39" s="1349">
        <v>2.0099999999999998</v>
      </c>
      <c r="F39" s="1349">
        <v>2.2000000000000002</v>
      </c>
      <c r="G39" s="1349"/>
      <c r="H39" s="1349">
        <v>2.2000000000000002</v>
      </c>
      <c r="I39" s="1350">
        <v>2.2000000000000002</v>
      </c>
    </row>
    <row r="40" spans="1:9" ht="13.5" customHeight="1" x14ac:dyDescent="0.2">
      <c r="A40" s="1382"/>
      <c r="B40" s="1383"/>
      <c r="C40" s="1383"/>
      <c r="D40" s="1383"/>
      <c r="E40" s="1383"/>
      <c r="F40" s="1383"/>
      <c r="G40" s="1383"/>
      <c r="H40" s="1383"/>
      <c r="I40" s="1375"/>
    </row>
    <row r="41" spans="1:9" ht="13.5" customHeight="1" x14ac:dyDescent="0.2">
      <c r="A41" s="492"/>
      <c r="B41" s="492"/>
      <c r="C41" s="492"/>
      <c r="D41" s="492"/>
      <c r="E41" s="492"/>
      <c r="F41" s="492"/>
      <c r="G41" s="492"/>
      <c r="H41" s="492"/>
      <c r="I41" s="492"/>
    </row>
    <row r="42" spans="1:9" ht="13.5" customHeight="1" x14ac:dyDescent="0.2">
      <c r="A42" s="492" t="s">
        <v>1095</v>
      </c>
      <c r="B42" s="492"/>
      <c r="C42" s="492"/>
      <c r="D42" s="492"/>
      <c r="E42" s="492"/>
      <c r="F42" s="492"/>
      <c r="G42" s="492"/>
      <c r="H42" s="492"/>
      <c r="I42" s="492"/>
    </row>
    <row r="43" spans="1:9" ht="13.5" customHeight="1" x14ac:dyDescent="0.2">
      <c r="A43" s="499" t="s">
        <v>1015</v>
      </c>
      <c r="B43" s="492"/>
      <c r="C43" s="492"/>
      <c r="D43" s="492"/>
      <c r="E43" s="492"/>
      <c r="F43" s="492"/>
      <c r="G43" s="492"/>
      <c r="H43" s="492"/>
      <c r="I43" s="492"/>
    </row>
    <row r="44" spans="1:9" ht="13.5" customHeight="1" x14ac:dyDescent="0.2">
      <c r="A44" s="499" t="s">
        <v>1091</v>
      </c>
      <c r="B44" s="492"/>
      <c r="C44" s="492"/>
      <c r="D44" s="492"/>
      <c r="E44" s="492"/>
      <c r="F44" s="492"/>
      <c r="G44" s="492"/>
      <c r="H44" s="492"/>
      <c r="I44" s="492"/>
    </row>
    <row r="45" spans="1:9" ht="13.5" customHeight="1" x14ac:dyDescent="0.2">
      <c r="A45" s="492" t="s">
        <v>1092</v>
      </c>
      <c r="B45" s="492"/>
      <c r="C45" s="492"/>
      <c r="D45" s="492"/>
      <c r="E45" s="492"/>
      <c r="F45" s="492"/>
      <c r="G45" s="492"/>
      <c r="H45" s="492"/>
      <c r="I45" s="492"/>
    </row>
    <row r="46" spans="1:9" ht="13.5" customHeight="1" x14ac:dyDescent="0.2">
      <c r="A46" s="377" t="s">
        <v>263</v>
      </c>
      <c r="B46" s="492"/>
      <c r="C46" s="492"/>
      <c r="D46" s="492"/>
      <c r="E46" s="492"/>
      <c r="F46" s="492"/>
      <c r="G46" s="492"/>
      <c r="H46" s="492"/>
      <c r="I46" s="492"/>
    </row>
    <row r="47" spans="1:9" ht="13.5" customHeight="1" x14ac:dyDescent="0.2">
      <c r="A47" s="499" t="s">
        <v>1093</v>
      </c>
      <c r="B47" s="492"/>
      <c r="C47" s="492"/>
      <c r="D47" s="492"/>
      <c r="E47" s="492"/>
      <c r="F47" s="492"/>
      <c r="G47" s="492"/>
      <c r="H47" s="492"/>
      <c r="I47" s="492"/>
    </row>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36D2DE2E-7A0F-45FA-922A-C12CD1886D21}"/>
    <hyperlink ref="A46" r:id="rId1" xr:uid="{8C0F0380-7DBA-42A2-91EF-D04D24F789C7}"/>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CE878-3523-40A4-A057-FBBB3BA08697}">
  <sheetPr>
    <tabColor theme="4" tint="0.79998168889431442"/>
    <pageSetUpPr fitToPage="1"/>
  </sheetPr>
  <dimension ref="A1:H83"/>
  <sheetViews>
    <sheetView zoomScale="85" zoomScaleNormal="85" workbookViewId="0">
      <selection sqref="A1:D1"/>
    </sheetView>
  </sheetViews>
  <sheetFormatPr defaultColWidth="10.6640625" defaultRowHeight="12.75" x14ac:dyDescent="0.2"/>
  <cols>
    <col min="1" max="1" width="18.83203125" style="767" customWidth="1"/>
    <col min="2" max="8" width="15" style="767" customWidth="1"/>
    <col min="9" max="9" width="67" style="767" customWidth="1"/>
    <col min="10" max="12" width="10.6640625" style="767"/>
    <col min="13" max="14" width="14.6640625" style="767" bestFit="1" customWidth="1"/>
    <col min="15" max="16384" width="10.6640625" style="767"/>
  </cols>
  <sheetData>
    <row r="1" spans="1:8" ht="30" customHeight="1" x14ac:dyDescent="0.2">
      <c r="A1" s="1744" t="s">
        <v>2</v>
      </c>
      <c r="B1" s="1744"/>
      <c r="C1" s="1744"/>
      <c r="D1" s="1744"/>
    </row>
    <row r="2" spans="1:8" ht="19.5" customHeight="1" x14ac:dyDescent="0.3">
      <c r="A2" s="791" t="s">
        <v>1099</v>
      </c>
    </row>
    <row r="3" spans="1:8" ht="13.5" customHeight="1" x14ac:dyDescent="0.2">
      <c r="A3" s="787"/>
      <c r="B3" s="975" t="s">
        <v>11</v>
      </c>
      <c r="C3" s="869"/>
      <c r="D3" s="973"/>
      <c r="E3" s="974" t="s">
        <v>54</v>
      </c>
      <c r="F3" s="973"/>
      <c r="G3" s="974" t="s">
        <v>187</v>
      </c>
      <c r="H3" s="973"/>
    </row>
    <row r="4" spans="1:8" ht="13.5" customHeight="1" x14ac:dyDescent="0.2">
      <c r="A4" s="784"/>
      <c r="B4" s="868" t="s">
        <v>1083</v>
      </c>
      <c r="C4" s="964" t="s">
        <v>1084</v>
      </c>
      <c r="D4" s="867" t="s">
        <v>1085</v>
      </c>
      <c r="E4" s="964" t="s">
        <v>1084</v>
      </c>
      <c r="F4" s="867" t="s">
        <v>1085</v>
      </c>
      <c r="G4" s="868" t="s">
        <v>1083</v>
      </c>
      <c r="H4" s="867" t="s">
        <v>1100</v>
      </c>
    </row>
    <row r="5" spans="1:8" ht="13.5" customHeight="1" x14ac:dyDescent="0.2">
      <c r="A5" s="879"/>
      <c r="B5" s="752" t="s">
        <v>1086</v>
      </c>
      <c r="C5" s="962" t="s">
        <v>1086</v>
      </c>
      <c r="D5" s="961" t="s">
        <v>1101</v>
      </c>
      <c r="E5" s="962" t="s">
        <v>1086</v>
      </c>
      <c r="F5" s="961" t="s">
        <v>1101</v>
      </c>
      <c r="G5" s="878"/>
      <c r="H5" s="760" t="s">
        <v>1102</v>
      </c>
    </row>
    <row r="6" spans="1:8" ht="13.5" customHeight="1" x14ac:dyDescent="0.2">
      <c r="A6" s="787"/>
      <c r="B6" s="862" t="s">
        <v>175</v>
      </c>
      <c r="C6" s="972"/>
      <c r="E6" s="972"/>
      <c r="F6" s="860"/>
      <c r="G6" s="972"/>
      <c r="H6" s="860"/>
    </row>
    <row r="7" spans="1:8" ht="13.5" customHeight="1" x14ac:dyDescent="0.2">
      <c r="A7" s="784"/>
      <c r="F7" s="874"/>
      <c r="H7" s="874"/>
    </row>
    <row r="8" spans="1:8" ht="13.5" customHeight="1" x14ac:dyDescent="0.25">
      <c r="A8" s="855" t="s">
        <v>1103</v>
      </c>
      <c r="B8" s="888">
        <v>0.01</v>
      </c>
      <c r="C8" s="888">
        <v>1.0166666666666668E-2</v>
      </c>
      <c r="D8" s="888">
        <v>1.0166666666666668E-2</v>
      </c>
      <c r="E8" s="971">
        <v>5.4999999999999997E-3</v>
      </c>
      <c r="F8" s="887">
        <v>1.01E-2</v>
      </c>
      <c r="G8" s="871" t="s">
        <v>884</v>
      </c>
      <c r="H8" s="870" t="s">
        <v>884</v>
      </c>
    </row>
    <row r="9" spans="1:8" ht="13.5" customHeight="1" x14ac:dyDescent="0.2">
      <c r="A9" s="855"/>
      <c r="B9" s="969"/>
      <c r="C9" s="969"/>
      <c r="D9" s="886"/>
      <c r="E9" s="886"/>
      <c r="F9" s="768"/>
      <c r="G9" s="886"/>
      <c r="H9" s="768"/>
    </row>
    <row r="10" spans="1:8" ht="13.5" customHeight="1" x14ac:dyDescent="0.2">
      <c r="A10" s="855"/>
      <c r="B10" s="970" t="s">
        <v>1104</v>
      </c>
      <c r="C10" s="970"/>
      <c r="D10" s="886"/>
      <c r="E10" s="886"/>
      <c r="F10" s="768"/>
      <c r="G10" s="886"/>
      <c r="H10" s="768"/>
    </row>
    <row r="11" spans="1:8" ht="13.5" customHeight="1" x14ac:dyDescent="0.2">
      <c r="A11" s="855" t="s">
        <v>1066</v>
      </c>
      <c r="B11" s="969"/>
      <c r="C11" s="969"/>
      <c r="D11" s="886"/>
      <c r="E11" s="886"/>
      <c r="F11" s="768"/>
      <c r="G11" s="886"/>
      <c r="H11" s="768"/>
    </row>
    <row r="12" spans="1:8" ht="13.5" customHeight="1" x14ac:dyDescent="0.2">
      <c r="A12" s="966" t="s">
        <v>310</v>
      </c>
      <c r="B12" s="888"/>
      <c r="C12" s="888"/>
      <c r="D12" s="888"/>
      <c r="E12" s="939"/>
      <c r="F12" s="768"/>
      <c r="G12" s="888"/>
      <c r="H12" s="768"/>
    </row>
    <row r="13" spans="1:8" ht="13.5" customHeight="1" x14ac:dyDescent="0.2">
      <c r="A13" s="966" t="s">
        <v>1026</v>
      </c>
      <c r="B13" s="888">
        <v>0</v>
      </c>
      <c r="C13" s="888">
        <v>0</v>
      </c>
      <c r="D13" s="888">
        <v>0</v>
      </c>
      <c r="E13" s="939" t="s">
        <v>884</v>
      </c>
      <c r="F13" s="768" t="s">
        <v>884</v>
      </c>
      <c r="G13" s="888">
        <v>0.01</v>
      </c>
      <c r="H13" s="768">
        <v>1.3999999999999999E-2</v>
      </c>
    </row>
    <row r="14" spans="1:8" ht="13.5" customHeight="1" x14ac:dyDescent="0.2">
      <c r="A14" s="966" t="s">
        <v>1025</v>
      </c>
      <c r="B14" s="888">
        <v>0</v>
      </c>
      <c r="C14" s="888">
        <v>0</v>
      </c>
      <c r="D14" s="888">
        <v>0</v>
      </c>
      <c r="E14" s="939" t="s">
        <v>884</v>
      </c>
      <c r="F14" s="768" t="s">
        <v>884</v>
      </c>
      <c r="G14" s="888">
        <v>2.5000000000000001E-2</v>
      </c>
      <c r="H14" s="768">
        <v>3.5000000000000003E-2</v>
      </c>
    </row>
    <row r="15" spans="1:8" ht="13.5" customHeight="1" x14ac:dyDescent="0.2">
      <c r="A15" s="966" t="s">
        <v>1032</v>
      </c>
      <c r="B15" s="888">
        <v>0</v>
      </c>
      <c r="C15" s="888">
        <v>0</v>
      </c>
      <c r="D15" s="888">
        <v>0</v>
      </c>
      <c r="E15" s="939" t="s">
        <v>884</v>
      </c>
      <c r="F15" s="768" t="s">
        <v>884</v>
      </c>
      <c r="G15" s="888">
        <v>2.5000000000000001E-2</v>
      </c>
      <c r="H15" s="768">
        <v>3.5000000000000003E-2</v>
      </c>
    </row>
    <row r="16" spans="1:8" ht="13.5" customHeight="1" x14ac:dyDescent="0.2">
      <c r="A16" s="966" t="s">
        <v>1028</v>
      </c>
      <c r="B16" s="888">
        <v>1.9E-3</v>
      </c>
      <c r="C16" s="888">
        <v>1.9E-3</v>
      </c>
      <c r="D16" s="888">
        <v>1.9E-3</v>
      </c>
      <c r="E16" s="939" t="s">
        <v>884</v>
      </c>
      <c r="F16" s="768" t="s">
        <v>884</v>
      </c>
      <c r="G16" s="756">
        <v>0.12595000000000001</v>
      </c>
      <c r="H16" s="967">
        <v>0.17556999999999998</v>
      </c>
    </row>
    <row r="17" spans="1:8" ht="13.5" customHeight="1" x14ac:dyDescent="0.2">
      <c r="A17" s="966" t="s">
        <v>1027</v>
      </c>
      <c r="B17" s="888">
        <v>2.3599999999999999E-2</v>
      </c>
      <c r="C17" s="888">
        <v>2.3599999999999999E-2</v>
      </c>
      <c r="D17" s="888">
        <v>2.3599999999999999E-2</v>
      </c>
      <c r="E17" s="939" t="s">
        <v>884</v>
      </c>
      <c r="F17" s="768" t="s">
        <v>884</v>
      </c>
      <c r="G17" s="756">
        <v>0.26179999999999998</v>
      </c>
      <c r="H17" s="967">
        <v>0.35707999999999995</v>
      </c>
    </row>
    <row r="18" spans="1:8" ht="13.5" customHeight="1" x14ac:dyDescent="0.2">
      <c r="A18" s="966" t="s">
        <v>1029</v>
      </c>
      <c r="B18" s="888">
        <v>1.2500000000000001E-2</v>
      </c>
      <c r="C18" s="888">
        <v>1.2500000000000001E-2</v>
      </c>
      <c r="D18" s="888">
        <v>1.2500000000000001E-2</v>
      </c>
      <c r="E18" s="939" t="s">
        <v>884</v>
      </c>
      <c r="F18" s="768" t="s">
        <v>884</v>
      </c>
      <c r="G18" s="939">
        <v>20.006250000000001</v>
      </c>
      <c r="H18" s="968">
        <v>28.00375</v>
      </c>
    </row>
    <row r="19" spans="1:8" ht="13.5" customHeight="1" x14ac:dyDescent="0.2">
      <c r="A19" s="966" t="s">
        <v>1030</v>
      </c>
      <c r="B19" s="888">
        <v>0</v>
      </c>
      <c r="C19" s="888">
        <v>0</v>
      </c>
      <c r="D19" s="888">
        <v>0</v>
      </c>
      <c r="E19" s="939" t="s">
        <v>884</v>
      </c>
      <c r="F19" s="768" t="s">
        <v>884</v>
      </c>
      <c r="G19" s="888">
        <v>1.7000000000000001E-2</v>
      </c>
      <c r="H19" s="887">
        <v>2.3800000000000002E-2</v>
      </c>
    </row>
    <row r="20" spans="1:8" ht="13.5" customHeight="1" x14ac:dyDescent="0.2">
      <c r="A20" s="966" t="s">
        <v>1031</v>
      </c>
      <c r="B20" s="888">
        <v>1.7500000000000002E-2</v>
      </c>
      <c r="C20" s="888">
        <v>1.7500000000000002E-2</v>
      </c>
      <c r="D20" s="888">
        <v>1.7500000000000002E-2</v>
      </c>
      <c r="E20" s="939" t="s">
        <v>884</v>
      </c>
      <c r="F20" s="768" t="s">
        <v>884</v>
      </c>
      <c r="G20" s="756">
        <v>0.25874999999999998</v>
      </c>
      <c r="H20" s="967">
        <v>0.35524999999999995</v>
      </c>
    </row>
    <row r="21" spans="1:8" ht="13.5" customHeight="1" x14ac:dyDescent="0.2">
      <c r="A21" s="966" t="s">
        <v>1024</v>
      </c>
      <c r="B21" s="888">
        <v>8.6999999999999994E-3</v>
      </c>
      <c r="C21" s="888">
        <v>8.6999999999999994E-3</v>
      </c>
      <c r="D21" s="888">
        <v>8.6999999999999994E-3</v>
      </c>
      <c r="E21" s="939" t="s">
        <v>884</v>
      </c>
      <c r="F21" s="768" t="s">
        <v>884</v>
      </c>
      <c r="G21" s="939">
        <v>50.004350000000002</v>
      </c>
      <c r="H21" s="968">
        <v>70.002610000000004</v>
      </c>
    </row>
    <row r="22" spans="1:8" ht="13.5" customHeight="1" x14ac:dyDescent="0.2">
      <c r="A22" s="879"/>
      <c r="B22" s="965"/>
      <c r="C22" s="965"/>
      <c r="D22" s="965"/>
      <c r="E22" s="965"/>
      <c r="F22" s="877"/>
      <c r="G22" s="965"/>
      <c r="H22" s="877"/>
    </row>
    <row r="23" spans="1:8" ht="13.5" customHeight="1" x14ac:dyDescent="0.2">
      <c r="A23" s="833" t="s">
        <v>1105</v>
      </c>
    </row>
    <row r="24" spans="1:8" ht="13.5" customHeight="1" x14ac:dyDescent="0.2">
      <c r="A24" s="833" t="s">
        <v>1106</v>
      </c>
    </row>
    <row r="25" spans="1:8" ht="13.5" customHeight="1" x14ac:dyDescent="0.2">
      <c r="A25" s="767" t="s">
        <v>1035</v>
      </c>
    </row>
    <row r="26" spans="1:8" ht="13.5" customHeight="1" x14ac:dyDescent="0.2">
      <c r="A26" s="876" t="s">
        <v>1036</v>
      </c>
    </row>
    <row r="27" spans="1:8" ht="13.5" customHeight="1" x14ac:dyDescent="0.2">
      <c r="A27" s="876" t="s">
        <v>1037</v>
      </c>
    </row>
    <row r="28" spans="1:8" ht="13.5" customHeight="1" x14ac:dyDescent="0.2"/>
    <row r="29" spans="1:8" ht="13.5" customHeight="1" x14ac:dyDescent="0.2"/>
    <row r="30" spans="1:8" ht="13.5" customHeight="1" x14ac:dyDescent="0.2"/>
    <row r="31" spans="1:8" ht="13.5" customHeight="1" x14ac:dyDescent="0.2"/>
    <row r="32" spans="1:8"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sheetData>
  <mergeCells count="1">
    <mergeCell ref="A1:D1"/>
  </mergeCells>
  <hyperlinks>
    <hyperlink ref="A1" location="Contents!A1" display="To table of contents" xr:uid="{791B90B3-B0D0-4C83-B961-BA69F734D253}"/>
  </hyperlinks>
  <pageMargins left="0.56999999999999995" right="0.31" top="1" bottom="1" header="0.5" footer="0.5"/>
  <pageSetup paperSize="9" scale="82" orientation="landscape" r:id="rId1"/>
  <headerFooter alignWithMargins="0"/>
  <customProperties>
    <customPr name="EpmWorksheetKeyString_GUID" r:id="rId2"/>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ADA90-36E1-49F4-8D04-AD90209CCA28}">
  <sheetPr>
    <tabColor theme="4" tint="0.79998168889431442"/>
  </sheetPr>
  <dimension ref="A1:L109"/>
  <sheetViews>
    <sheetView zoomScale="85" zoomScaleNormal="85" workbookViewId="0">
      <selection sqref="A1:D1"/>
    </sheetView>
  </sheetViews>
  <sheetFormatPr defaultColWidth="8.1640625" defaultRowHeight="12.75" x14ac:dyDescent="0.2"/>
  <cols>
    <col min="1" max="1" width="18.83203125" style="92" customWidth="1"/>
    <col min="2" max="2" width="35.33203125" style="92" customWidth="1"/>
    <col min="3" max="3" width="24.33203125" style="92" customWidth="1"/>
    <col min="4" max="4" width="21.5" style="92" customWidth="1"/>
    <col min="5" max="16384" width="8.1640625" style="92"/>
  </cols>
  <sheetData>
    <row r="1" spans="1:4" ht="27" customHeight="1" x14ac:dyDescent="0.2">
      <c r="A1" s="1744" t="s">
        <v>2</v>
      </c>
      <c r="B1" s="1744"/>
      <c r="C1" s="1744"/>
      <c r="D1" s="1744"/>
    </row>
    <row r="2" spans="1:4" ht="21" customHeight="1" x14ac:dyDescent="0.3">
      <c r="A2" s="615" t="s">
        <v>1107</v>
      </c>
    </row>
    <row r="3" spans="1:4" ht="14.25" customHeight="1" x14ac:dyDescent="0.2">
      <c r="A3" s="608"/>
      <c r="B3" s="933" t="s">
        <v>11</v>
      </c>
    </row>
    <row r="4" spans="1:4" x14ac:dyDescent="0.2">
      <c r="A4" s="607"/>
      <c r="B4" s="930" t="s">
        <v>1108</v>
      </c>
    </row>
    <row r="5" spans="1:4" x14ac:dyDescent="0.2">
      <c r="A5" s="995"/>
      <c r="B5" s="926" t="s">
        <v>1109</v>
      </c>
    </row>
    <row r="6" spans="1:4" ht="18.75" customHeight="1" x14ac:dyDescent="0.2">
      <c r="A6" s="608"/>
      <c r="B6" s="994" t="s">
        <v>401</v>
      </c>
    </row>
    <row r="7" spans="1:4" ht="21" customHeight="1" x14ac:dyDescent="0.2">
      <c r="A7" s="612" t="s">
        <v>402</v>
      </c>
      <c r="B7" s="993">
        <v>0.04</v>
      </c>
    </row>
    <row r="8" spans="1:4" x14ac:dyDescent="0.2">
      <c r="A8" s="612" t="s">
        <v>403</v>
      </c>
      <c r="B8" s="992">
        <v>0.01</v>
      </c>
    </row>
    <row r="9" spans="1:4" x14ac:dyDescent="0.2">
      <c r="A9" s="612" t="s">
        <v>404</v>
      </c>
      <c r="B9" s="992">
        <v>0.01</v>
      </c>
    </row>
    <row r="10" spans="1:4" x14ac:dyDescent="0.2">
      <c r="A10" s="612" t="s">
        <v>405</v>
      </c>
      <c r="B10" s="992">
        <v>1.9E-2</v>
      </c>
    </row>
    <row r="11" spans="1:4" x14ac:dyDescent="0.2">
      <c r="A11" s="612" t="s">
        <v>406</v>
      </c>
      <c r="B11" s="992">
        <v>0</v>
      </c>
    </row>
    <row r="12" spans="1:4" x14ac:dyDescent="0.2">
      <c r="A12" s="612" t="s">
        <v>407</v>
      </c>
      <c r="B12" s="992">
        <v>1.9E-2</v>
      </c>
    </row>
    <row r="13" spans="1:4" x14ac:dyDescent="0.2">
      <c r="A13" s="612"/>
      <c r="B13" s="992"/>
    </row>
    <row r="14" spans="1:4" x14ac:dyDescent="0.2">
      <c r="A14" s="612" t="s">
        <v>408</v>
      </c>
      <c r="B14" s="992">
        <v>0</v>
      </c>
    </row>
    <row r="15" spans="1:4" x14ac:dyDescent="0.2">
      <c r="A15" s="612" t="s">
        <v>409</v>
      </c>
      <c r="B15" s="992">
        <v>0</v>
      </c>
    </row>
    <row r="16" spans="1:4" x14ac:dyDescent="0.2">
      <c r="A16" s="612" t="s">
        <v>410</v>
      </c>
      <c r="B16" s="992">
        <v>0</v>
      </c>
    </row>
    <row r="17" spans="1:2" x14ac:dyDescent="0.2">
      <c r="A17" s="612" t="s">
        <v>411</v>
      </c>
      <c r="B17" s="992">
        <v>0</v>
      </c>
    </row>
    <row r="18" spans="1:2" x14ac:dyDescent="0.2">
      <c r="A18" s="612" t="s">
        <v>412</v>
      </c>
      <c r="B18" s="992">
        <v>0</v>
      </c>
    </row>
    <row r="19" spans="1:2" x14ac:dyDescent="0.2">
      <c r="A19" s="612" t="s">
        <v>413</v>
      </c>
      <c r="B19" s="992">
        <v>0.28799999999999998</v>
      </c>
    </row>
    <row r="20" spans="1:2" ht="26.45" customHeight="1" x14ac:dyDescent="0.2">
      <c r="A20" s="612" t="s">
        <v>414</v>
      </c>
      <c r="B20" s="992">
        <v>0.115</v>
      </c>
    </row>
    <row r="21" spans="1:2" x14ac:dyDescent="0.2">
      <c r="A21" s="612" t="s">
        <v>415</v>
      </c>
      <c r="B21" s="992">
        <v>3.7999999999999999E-2</v>
      </c>
    </row>
    <row r="22" spans="1:2" x14ac:dyDescent="0.2">
      <c r="A22" s="612" t="s">
        <v>416</v>
      </c>
      <c r="B22" s="992">
        <v>2.9000000000000001E-2</v>
      </c>
    </row>
    <row r="23" spans="1:2" x14ac:dyDescent="0.2">
      <c r="A23" s="612" t="s">
        <v>417</v>
      </c>
      <c r="B23" s="992">
        <v>0</v>
      </c>
    </row>
    <row r="24" spans="1:2" x14ac:dyDescent="0.2">
      <c r="A24" s="612" t="s">
        <v>418</v>
      </c>
      <c r="B24" s="992">
        <v>0</v>
      </c>
    </row>
    <row r="25" spans="1:2" x14ac:dyDescent="0.2">
      <c r="A25" s="612" t="s">
        <v>419</v>
      </c>
      <c r="B25" s="992">
        <v>6.0000000000000001E-3</v>
      </c>
    </row>
    <row r="26" spans="1:2" x14ac:dyDescent="0.2">
      <c r="A26" s="612"/>
      <c r="B26" s="992"/>
    </row>
    <row r="27" spans="1:2" x14ac:dyDescent="0.2">
      <c r="A27" s="612" t="s">
        <v>420</v>
      </c>
      <c r="B27" s="992">
        <v>6.0000000000000001E-3</v>
      </c>
    </row>
    <row r="28" spans="1:2" x14ac:dyDescent="0.2">
      <c r="A28" s="612" t="s">
        <v>421</v>
      </c>
      <c r="B28" s="992">
        <v>6.0000000000000001E-3</v>
      </c>
    </row>
    <row r="29" spans="1:2" x14ac:dyDescent="0.2">
      <c r="A29" s="612" t="s">
        <v>422</v>
      </c>
      <c r="B29" s="992">
        <v>5.0000000000000001E-3</v>
      </c>
    </row>
    <row r="30" spans="1:2" x14ac:dyDescent="0.2">
      <c r="A30" s="612" t="s">
        <v>423</v>
      </c>
      <c r="B30" s="992">
        <v>5.0000000000000001E-3</v>
      </c>
    </row>
    <row r="31" spans="1:2" x14ac:dyDescent="0.2">
      <c r="A31" s="612" t="s">
        <v>424</v>
      </c>
      <c r="B31" s="992">
        <v>0</v>
      </c>
    </row>
    <row r="32" spans="1:2" x14ac:dyDescent="0.2">
      <c r="A32" s="612" t="s">
        <v>425</v>
      </c>
      <c r="B32" s="992">
        <v>0</v>
      </c>
    </row>
    <row r="33" spans="1:2" x14ac:dyDescent="0.2">
      <c r="A33" s="612" t="s">
        <v>426</v>
      </c>
      <c r="B33" s="992">
        <v>1.9E-2</v>
      </c>
    </row>
    <row r="34" spans="1:2" ht="27.6" customHeight="1" x14ac:dyDescent="0.2">
      <c r="A34" s="612" t="s">
        <v>427</v>
      </c>
      <c r="B34" s="992">
        <v>1.9E-2</v>
      </c>
    </row>
    <row r="35" spans="1:2" x14ac:dyDescent="0.2">
      <c r="A35" s="612" t="s">
        <v>428</v>
      </c>
      <c r="B35" s="992">
        <v>1.4E-2</v>
      </c>
    </row>
    <row r="36" spans="1:2" x14ac:dyDescent="0.2">
      <c r="A36" s="612" t="s">
        <v>429</v>
      </c>
      <c r="B36" s="992">
        <v>5.0000000000000001E-3</v>
      </c>
    </row>
    <row r="37" spans="1:2" x14ac:dyDescent="0.2">
      <c r="A37" s="612" t="s">
        <v>430</v>
      </c>
      <c r="B37" s="992">
        <v>1.4E-2</v>
      </c>
    </row>
    <row r="38" spans="1:2" x14ac:dyDescent="0.2">
      <c r="A38" s="612" t="s">
        <v>431</v>
      </c>
      <c r="B38" s="992">
        <v>5.0000000000000001E-3</v>
      </c>
    </row>
    <row r="39" spans="1:2" x14ac:dyDescent="0.2">
      <c r="A39" s="612"/>
      <c r="B39" s="992"/>
    </row>
    <row r="40" spans="1:2" x14ac:dyDescent="0.2">
      <c r="A40" s="612" t="s">
        <v>432</v>
      </c>
      <c r="B40" s="992">
        <v>0</v>
      </c>
    </row>
    <row r="41" spans="1:2" x14ac:dyDescent="0.2">
      <c r="A41" s="612" t="s">
        <v>433</v>
      </c>
      <c r="B41" s="992">
        <v>0</v>
      </c>
    </row>
    <row r="42" spans="1:2" x14ac:dyDescent="0.2">
      <c r="A42" s="612" t="s">
        <v>434</v>
      </c>
      <c r="B42" s="992">
        <v>0</v>
      </c>
    </row>
    <row r="43" spans="1:2" x14ac:dyDescent="0.2">
      <c r="A43" s="612" t="s">
        <v>435</v>
      </c>
      <c r="B43" s="992">
        <v>0</v>
      </c>
    </row>
    <row r="44" spans="1:2" x14ac:dyDescent="0.2">
      <c r="A44" s="612" t="s">
        <v>436</v>
      </c>
      <c r="B44" s="992">
        <v>0</v>
      </c>
    </row>
    <row r="45" spans="1:2" ht="27.6" customHeight="1" x14ac:dyDescent="0.2">
      <c r="A45" s="612" t="s">
        <v>437</v>
      </c>
      <c r="B45" s="992">
        <v>0.192</v>
      </c>
    </row>
    <row r="46" spans="1:2" ht="26.45" customHeight="1" x14ac:dyDescent="0.2">
      <c r="A46" s="612" t="s">
        <v>438</v>
      </c>
      <c r="B46" s="992">
        <v>5.8000000000000003E-2</v>
      </c>
    </row>
    <row r="47" spans="1:2" x14ac:dyDescent="0.2">
      <c r="A47" s="612" t="s">
        <v>439</v>
      </c>
      <c r="B47" s="992">
        <v>1.9E-2</v>
      </c>
    </row>
    <row r="48" spans="1:2" x14ac:dyDescent="0.2">
      <c r="A48" s="612" t="s">
        <v>440</v>
      </c>
      <c r="B48" s="992">
        <v>1.4E-2</v>
      </c>
    </row>
    <row r="49" spans="1:12" x14ac:dyDescent="0.2">
      <c r="A49" s="612" t="s">
        <v>441</v>
      </c>
      <c r="B49" s="992">
        <v>1.4E-2</v>
      </c>
    </row>
    <row r="50" spans="1:12" x14ac:dyDescent="0.2">
      <c r="A50" s="612"/>
      <c r="B50" s="992"/>
    </row>
    <row r="51" spans="1:12" x14ac:dyDescent="0.2">
      <c r="A51" s="612" t="s">
        <v>442</v>
      </c>
      <c r="B51" s="992">
        <v>0.01</v>
      </c>
    </row>
    <row r="52" spans="1:12" x14ac:dyDescent="0.2">
      <c r="A52" s="612" t="s">
        <v>443</v>
      </c>
      <c r="B52" s="992">
        <v>5.0000000000000001E-3</v>
      </c>
    </row>
    <row r="53" spans="1:12" x14ac:dyDescent="0.2">
      <c r="A53" s="611" t="s">
        <v>444</v>
      </c>
      <c r="B53" s="991">
        <v>1.4E-2</v>
      </c>
    </row>
    <row r="54" spans="1:12" x14ac:dyDescent="0.2">
      <c r="A54" s="92" t="s">
        <v>1040</v>
      </c>
    </row>
    <row r="55" spans="1:12" x14ac:dyDescent="0.2">
      <c r="A55" s="92" t="s">
        <v>1110</v>
      </c>
    </row>
    <row r="57" spans="1:12" ht="20.25" x14ac:dyDescent="0.3">
      <c r="A57" s="610" t="s">
        <v>1111</v>
      </c>
    </row>
    <row r="58" spans="1:12" ht="25.5" x14ac:dyDescent="0.2">
      <c r="A58" s="990" t="s">
        <v>1805</v>
      </c>
      <c r="B58" s="988" t="s">
        <v>231</v>
      </c>
      <c r="C58" s="989" t="s">
        <v>1804</v>
      </c>
      <c r="D58" s="988" t="s">
        <v>1803</v>
      </c>
      <c r="H58" s="978"/>
      <c r="I58" s="978"/>
      <c r="J58" s="978"/>
      <c r="K58" s="978"/>
      <c r="L58" s="978"/>
    </row>
    <row r="59" spans="1:12" ht="13.5" x14ac:dyDescent="0.2">
      <c r="A59" s="987" t="s">
        <v>1802</v>
      </c>
      <c r="B59" s="986" t="s">
        <v>1798</v>
      </c>
      <c r="C59" s="985" t="s">
        <v>1801</v>
      </c>
      <c r="D59" s="985" t="s">
        <v>1800</v>
      </c>
      <c r="H59" s="978"/>
      <c r="I59" s="978"/>
      <c r="J59" s="978"/>
      <c r="K59" s="978"/>
      <c r="L59" s="978"/>
    </row>
    <row r="60" spans="1:12" ht="13.5" x14ac:dyDescent="0.2">
      <c r="A60" s="984" t="s">
        <v>1799</v>
      </c>
      <c r="B60" s="983" t="s">
        <v>1798</v>
      </c>
      <c r="C60" s="982" t="s">
        <v>1797</v>
      </c>
      <c r="D60" s="982" t="s">
        <v>1796</v>
      </c>
      <c r="H60" s="978"/>
      <c r="I60" s="978"/>
      <c r="J60" s="978"/>
      <c r="K60" s="978"/>
      <c r="L60" s="978"/>
    </row>
    <row r="61" spans="1:12" ht="13.5" x14ac:dyDescent="0.2">
      <c r="A61" s="981" t="s">
        <v>1795</v>
      </c>
      <c r="B61" s="980" t="s">
        <v>1794</v>
      </c>
      <c r="C61" s="979" t="s">
        <v>1793</v>
      </c>
      <c r="D61" s="979" t="s">
        <v>1792</v>
      </c>
      <c r="H61" s="978"/>
      <c r="I61" s="978"/>
      <c r="J61" s="978"/>
      <c r="K61" s="978"/>
      <c r="L61" s="978"/>
    </row>
    <row r="62" spans="1:12" ht="15" x14ac:dyDescent="0.25">
      <c r="A62" s="92" t="s">
        <v>1791</v>
      </c>
      <c r="E62" s="20"/>
      <c r="H62" s="978"/>
      <c r="I62" s="978"/>
      <c r="J62" s="978"/>
      <c r="K62" s="978"/>
      <c r="L62" s="978"/>
    </row>
    <row r="63" spans="1:12" ht="13.5" x14ac:dyDescent="0.2">
      <c r="H63" s="978"/>
      <c r="I63" s="978"/>
      <c r="J63" s="978"/>
      <c r="K63" s="978"/>
      <c r="L63" s="978"/>
    </row>
    <row r="64" spans="1:12" x14ac:dyDescent="0.2">
      <c r="A64" s="2"/>
    </row>
    <row r="65" spans="1:3" ht="20.25" x14ac:dyDescent="0.3">
      <c r="A65" s="792" t="s">
        <v>1112</v>
      </c>
      <c r="B65" s="893"/>
    </row>
    <row r="66" spans="1:3" x14ac:dyDescent="0.2">
      <c r="A66" s="787"/>
      <c r="B66" s="974" t="s">
        <v>11</v>
      </c>
      <c r="C66" s="908" t="s">
        <v>54</v>
      </c>
    </row>
    <row r="67" spans="1:3" x14ac:dyDescent="0.2">
      <c r="A67" s="879"/>
      <c r="B67" s="977"/>
      <c r="C67" s="607"/>
    </row>
    <row r="68" spans="1:3" x14ac:dyDescent="0.2">
      <c r="A68" s="770"/>
      <c r="B68" s="976" t="s">
        <v>1046</v>
      </c>
      <c r="C68" s="608"/>
    </row>
    <row r="69" spans="1:3" x14ac:dyDescent="0.2">
      <c r="A69" s="771"/>
      <c r="B69" s="902"/>
      <c r="C69" s="607"/>
    </row>
    <row r="70" spans="1:3" x14ac:dyDescent="0.2">
      <c r="A70" s="901" t="s">
        <v>393</v>
      </c>
      <c r="B70" s="899">
        <v>6.77</v>
      </c>
      <c r="C70" s="898">
        <v>2.4</v>
      </c>
    </row>
    <row r="71" spans="1:3" x14ac:dyDescent="0.2">
      <c r="A71" s="901" t="s">
        <v>384</v>
      </c>
      <c r="B71" s="899">
        <v>0.121</v>
      </c>
      <c r="C71" s="898">
        <v>2.5999999999999999E-2</v>
      </c>
    </row>
    <row r="72" spans="1:3" x14ac:dyDescent="0.2">
      <c r="A72" s="901" t="s">
        <v>383</v>
      </c>
      <c r="B72" s="899">
        <v>0.47499999999999998</v>
      </c>
      <c r="C72" s="898">
        <v>0.34</v>
      </c>
    </row>
    <row r="73" spans="1:3" x14ac:dyDescent="0.2">
      <c r="A73" s="900" t="s">
        <v>484</v>
      </c>
      <c r="B73" s="899">
        <v>0.13100000000000001</v>
      </c>
      <c r="C73" s="898">
        <v>3.4000000000000002E-2</v>
      </c>
    </row>
    <row r="74" spans="1:3" x14ac:dyDescent="0.2">
      <c r="A74" s="900" t="s">
        <v>485</v>
      </c>
      <c r="B74" s="899">
        <v>0.104</v>
      </c>
      <c r="C74" s="898">
        <v>2.9000000000000001E-2</v>
      </c>
    </row>
    <row r="75" spans="1:3" x14ac:dyDescent="0.2">
      <c r="A75" s="900" t="s">
        <v>486</v>
      </c>
      <c r="B75" s="899">
        <v>1.7100000000000001E-2</v>
      </c>
      <c r="C75" s="898">
        <v>4.3E-3</v>
      </c>
    </row>
    <row r="76" spans="1:3" x14ac:dyDescent="0.2">
      <c r="A76" s="901" t="s">
        <v>385</v>
      </c>
      <c r="B76" s="899">
        <v>0.126</v>
      </c>
      <c r="C76" s="898">
        <v>0.04</v>
      </c>
    </row>
    <row r="77" spans="1:3" x14ac:dyDescent="0.2">
      <c r="A77" s="900" t="s">
        <v>487</v>
      </c>
      <c r="B77" s="899">
        <v>0.155</v>
      </c>
      <c r="C77" s="898">
        <v>2.9000000000000001E-2</v>
      </c>
    </row>
    <row r="78" spans="1:3" x14ac:dyDescent="0.2">
      <c r="A78" s="900" t="s">
        <v>488</v>
      </c>
      <c r="B78" s="899">
        <v>4.1999999999999996E-2</v>
      </c>
      <c r="C78" s="898">
        <v>1.0999999999999999E-2</v>
      </c>
    </row>
    <row r="79" spans="1:3" x14ac:dyDescent="0.2">
      <c r="A79" s="900" t="s">
        <v>388</v>
      </c>
      <c r="B79" s="899">
        <v>2.0999999999999998E-2</v>
      </c>
      <c r="C79" s="898">
        <v>6.1999999999999998E-3</v>
      </c>
    </row>
    <row r="80" spans="1:3" x14ac:dyDescent="0.2">
      <c r="A80" s="901" t="s">
        <v>386</v>
      </c>
      <c r="B80" s="899">
        <v>6.770000000000001E-2</v>
      </c>
      <c r="C80" s="898">
        <v>1.8000000000000002E-2</v>
      </c>
    </row>
    <row r="81" spans="1:3" x14ac:dyDescent="0.2">
      <c r="A81" s="900" t="s">
        <v>489</v>
      </c>
      <c r="B81" s="899">
        <v>7.0000000000000007E-2</v>
      </c>
      <c r="C81" s="898">
        <v>0.02</v>
      </c>
    </row>
    <row r="82" spans="1:3" x14ac:dyDescent="0.2">
      <c r="A82" s="900" t="s">
        <v>490</v>
      </c>
      <c r="B82" s="899">
        <v>1.7100000000000001E-2</v>
      </c>
      <c r="C82" s="898">
        <v>4.3E-3</v>
      </c>
    </row>
    <row r="83" spans="1:3" x14ac:dyDescent="0.2">
      <c r="A83" s="900" t="s">
        <v>491</v>
      </c>
      <c r="B83" s="899">
        <v>3.3799999999999998E-3</v>
      </c>
      <c r="C83" s="898">
        <v>8.9999999999999998E-4</v>
      </c>
    </row>
    <row r="84" spans="1:3" x14ac:dyDescent="0.2">
      <c r="A84" s="900" t="s">
        <v>492</v>
      </c>
      <c r="B84" s="899">
        <v>1.6900000000000002E-2</v>
      </c>
      <c r="C84" s="898">
        <v>4.5999999999999999E-3</v>
      </c>
    </row>
    <row r="85" spans="1:3" x14ac:dyDescent="0.2">
      <c r="A85" s="901" t="s">
        <v>389</v>
      </c>
      <c r="B85" s="899">
        <v>1.6900000000000002E-2</v>
      </c>
      <c r="C85" s="898">
        <v>4.5999999999999999E-3</v>
      </c>
    </row>
    <row r="86" spans="1:3" x14ac:dyDescent="0.2">
      <c r="A86" s="900" t="s">
        <v>493</v>
      </c>
      <c r="B86" s="899">
        <v>1.6900000000000002E-2</v>
      </c>
      <c r="C86" s="898">
        <v>4.5999999999999999E-3</v>
      </c>
    </row>
    <row r="87" spans="1:3" x14ac:dyDescent="0.2">
      <c r="A87" s="900" t="s">
        <v>390</v>
      </c>
      <c r="B87" s="899">
        <v>6.43E-3</v>
      </c>
      <c r="C87" s="898">
        <v>2.3E-3</v>
      </c>
    </row>
    <row r="88" spans="1:3" x14ac:dyDescent="0.2">
      <c r="A88" s="901" t="s">
        <v>387</v>
      </c>
      <c r="B88" s="899">
        <v>1.6900000000000002E-2</v>
      </c>
      <c r="C88" s="898">
        <v>5.4999999999999997E-3</v>
      </c>
    </row>
    <row r="89" spans="1:3" x14ac:dyDescent="0.2">
      <c r="A89" s="900" t="s">
        <v>494</v>
      </c>
      <c r="B89" s="899">
        <v>3.3800000000000004E-2</v>
      </c>
      <c r="C89" s="898">
        <v>4.5999999999999999E-3</v>
      </c>
    </row>
    <row r="90" spans="1:3" x14ac:dyDescent="0.2">
      <c r="A90" s="900" t="s">
        <v>495</v>
      </c>
      <c r="B90" s="899">
        <v>6.77E-3</v>
      </c>
      <c r="C90" s="898">
        <v>2.3E-3</v>
      </c>
    </row>
    <row r="91" spans="1:3" x14ac:dyDescent="0.2">
      <c r="A91" s="900" t="s">
        <v>496</v>
      </c>
      <c r="B91" s="899">
        <v>6.77E-3</v>
      </c>
      <c r="C91" s="898">
        <v>2.3E-3</v>
      </c>
    </row>
    <row r="92" spans="1:3" x14ac:dyDescent="0.2">
      <c r="A92" s="900" t="s">
        <v>497</v>
      </c>
      <c r="B92" s="899">
        <v>3.3799999999999998E-3</v>
      </c>
      <c r="C92" s="898">
        <v>8.9999999999999998E-4</v>
      </c>
    </row>
    <row r="93" spans="1:3" x14ac:dyDescent="0.2">
      <c r="A93" s="900" t="s">
        <v>498</v>
      </c>
      <c r="B93" s="899">
        <v>3.3799999999999998E-3</v>
      </c>
      <c r="C93" s="898">
        <v>8.9999999999999998E-4</v>
      </c>
    </row>
    <row r="94" spans="1:3" x14ac:dyDescent="0.2">
      <c r="A94" s="901" t="s">
        <v>392</v>
      </c>
      <c r="B94" s="899">
        <v>0</v>
      </c>
      <c r="C94" s="898">
        <v>0</v>
      </c>
    </row>
    <row r="95" spans="1:3" x14ac:dyDescent="0.2">
      <c r="A95" s="901" t="s">
        <v>391</v>
      </c>
      <c r="B95" s="899">
        <v>2.5699999999999998E-3</v>
      </c>
      <c r="C95" s="898">
        <v>1.8E-3</v>
      </c>
    </row>
    <row r="96" spans="1:3" x14ac:dyDescent="0.2">
      <c r="A96" s="900" t="s">
        <v>499</v>
      </c>
      <c r="B96" s="899">
        <v>3.3799999999999998E-3</v>
      </c>
      <c r="C96" s="898">
        <v>8.9999999999999998E-4</v>
      </c>
    </row>
    <row r="97" spans="1:3" x14ac:dyDescent="0.2">
      <c r="A97" s="900" t="s">
        <v>500</v>
      </c>
      <c r="B97" s="899">
        <v>4.1999999999999997E-3</v>
      </c>
      <c r="C97" s="898">
        <v>1.1000000000000001E-3</v>
      </c>
    </row>
    <row r="98" spans="1:3" x14ac:dyDescent="0.2">
      <c r="A98" s="900" t="s">
        <v>501</v>
      </c>
      <c r="B98" s="899">
        <v>3.6199999999999996E-2</v>
      </c>
      <c r="C98" s="898">
        <v>1.0999999999999999E-2</v>
      </c>
    </row>
    <row r="99" spans="1:3" x14ac:dyDescent="0.2">
      <c r="A99" s="900" t="s">
        <v>502</v>
      </c>
      <c r="B99" s="899">
        <v>5.0800000000000005E-2</v>
      </c>
      <c r="C99" s="898">
        <v>1.8E-3</v>
      </c>
    </row>
    <row r="100" spans="1:3" x14ac:dyDescent="0.2">
      <c r="A100" s="900" t="s">
        <v>503</v>
      </c>
      <c r="B100" s="899">
        <v>0.16899999999999998</v>
      </c>
      <c r="C100" s="898">
        <v>4.5999999999999999E-2</v>
      </c>
    </row>
    <row r="101" spans="1:3" x14ac:dyDescent="0.2">
      <c r="A101" s="900" t="s">
        <v>504</v>
      </c>
      <c r="B101" s="899">
        <v>0.16899999999999998</v>
      </c>
      <c r="C101" s="898">
        <v>4.5999999999999999E-2</v>
      </c>
    </row>
    <row r="102" spans="1:3" x14ac:dyDescent="0.2">
      <c r="A102" s="900" t="s">
        <v>505</v>
      </c>
      <c r="B102" s="899">
        <v>5.0800000000000005E-2</v>
      </c>
      <c r="C102" s="898">
        <v>1.8E-3</v>
      </c>
    </row>
    <row r="103" spans="1:3" x14ac:dyDescent="0.2">
      <c r="A103" s="771"/>
      <c r="B103" s="899"/>
      <c r="C103" s="898"/>
    </row>
    <row r="104" spans="1:3" x14ac:dyDescent="0.2">
      <c r="A104" s="900" t="s">
        <v>506</v>
      </c>
      <c r="B104" s="899">
        <v>0.16880000000000001</v>
      </c>
      <c r="C104" s="898">
        <v>5.4200000000000005E-2</v>
      </c>
    </row>
    <row r="105" spans="1:3" x14ac:dyDescent="0.2">
      <c r="A105" s="900" t="s">
        <v>507</v>
      </c>
      <c r="B105" s="899">
        <v>7.6066000000000003</v>
      </c>
      <c r="C105" s="898">
        <v>2.8397999999999994</v>
      </c>
    </row>
    <row r="106" spans="1:3" x14ac:dyDescent="0.2">
      <c r="A106" s="897" t="s">
        <v>508</v>
      </c>
      <c r="B106" s="896">
        <v>8.7343600000000077</v>
      </c>
      <c r="C106" s="894">
        <v>3.1056999999999992</v>
      </c>
    </row>
    <row r="107" spans="1:3" x14ac:dyDescent="0.2">
      <c r="A107" s="92" t="s">
        <v>1040</v>
      </c>
    </row>
    <row r="108" spans="1:3" x14ac:dyDescent="0.2">
      <c r="A108" s="309" t="s">
        <v>549</v>
      </c>
    </row>
    <row r="109" spans="1:3" x14ac:dyDescent="0.2">
      <c r="A109" s="893" t="s">
        <v>550</v>
      </c>
    </row>
  </sheetData>
  <mergeCells count="1">
    <mergeCell ref="A1:D1"/>
  </mergeCells>
  <hyperlinks>
    <hyperlink ref="A1" location="Contents!A1" display="To table of contents" xr:uid="{BE3D9C25-2A62-4991-80A4-E1438E8A6C7D}"/>
  </hyperlinks>
  <pageMargins left="0.39" right="0.28000000000000003" top="0.78740157480314965" bottom="0.82677165354330717" header="0.51181102362204722" footer="0.51181102362204722"/>
  <pageSetup paperSize="9" scale="95" fitToHeight="2" orientation="portrait" r:id="rId1"/>
  <headerFooter alignWithMargins="0"/>
  <customProperties>
    <customPr name="EpmWorksheetKeyString_GUID" r:id="rId2"/>
  </customPropertie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CDF9-267A-4F38-937D-AE5FBA4D23D1}">
  <sheetPr>
    <tabColor theme="4" tint="0.79998168889431442"/>
    <pageSetUpPr fitToPage="1"/>
  </sheetPr>
  <dimension ref="A1:D12"/>
  <sheetViews>
    <sheetView zoomScale="70" zoomScaleNormal="70" workbookViewId="0">
      <selection activeCell="A11" sqref="A11"/>
    </sheetView>
  </sheetViews>
  <sheetFormatPr defaultColWidth="10.6640625" defaultRowHeight="12.75" x14ac:dyDescent="0.2"/>
  <cols>
    <col min="1" max="1" width="18.83203125" style="767" customWidth="1"/>
    <col min="2" max="2" width="31.83203125" style="767" customWidth="1"/>
    <col min="3" max="3" width="86" style="767" customWidth="1"/>
    <col min="4" max="16384" width="10.6640625" style="767"/>
  </cols>
  <sheetData>
    <row r="1" spans="1:4" ht="30" customHeight="1" x14ac:dyDescent="0.2">
      <c r="A1" s="1744" t="s">
        <v>2</v>
      </c>
      <c r="B1" s="1744"/>
      <c r="C1" s="333"/>
      <c r="D1" s="333"/>
    </row>
    <row r="2" spans="1:4" ht="21" customHeight="1" x14ac:dyDescent="0.3">
      <c r="A2" s="791" t="s">
        <v>1113</v>
      </c>
    </row>
    <row r="3" spans="1:4" x14ac:dyDescent="0.2">
      <c r="B3" s="940" t="s">
        <v>897</v>
      </c>
    </row>
    <row r="4" spans="1:4" x14ac:dyDescent="0.2">
      <c r="B4" s="996"/>
    </row>
    <row r="5" spans="1:4" x14ac:dyDescent="0.2">
      <c r="B5" s="767" t="s">
        <v>898</v>
      </c>
    </row>
    <row r="6" spans="1:4" x14ac:dyDescent="0.2">
      <c r="A6" s="901"/>
    </row>
    <row r="7" spans="1:4" x14ac:dyDescent="0.2">
      <c r="A7" s="767" t="s">
        <v>1114</v>
      </c>
      <c r="B7" s="939">
        <v>95</v>
      </c>
      <c r="C7" s="938"/>
    </row>
    <row r="9" spans="1:4" x14ac:dyDescent="0.2">
      <c r="A9" s="767" t="s">
        <v>905</v>
      </c>
    </row>
    <row r="10" spans="1:4" x14ac:dyDescent="0.2">
      <c r="A10" s="771" t="s">
        <v>1051</v>
      </c>
    </row>
    <row r="11" spans="1:4" x14ac:dyDescent="0.2">
      <c r="A11" s="767" t="s">
        <v>1052</v>
      </c>
    </row>
    <row r="12" spans="1:4" x14ac:dyDescent="0.2">
      <c r="A12" s="376" t="s">
        <v>263</v>
      </c>
    </row>
  </sheetData>
  <mergeCells count="1">
    <mergeCell ref="A1:B1"/>
  </mergeCells>
  <hyperlinks>
    <hyperlink ref="A12" r:id="rId1" display="'Documentation on the website of the Dutch Emission Registration." xr:uid="{80ADB39A-72AF-4874-BE3C-58A32004D816}"/>
    <hyperlink ref="A1" location="Contents!A1" display="To table of contents" xr:uid="{4404776C-5B68-47AC-B9FA-92378136C663}"/>
  </hyperlinks>
  <pageMargins left="0.56000000000000005" right="0.4" top="1" bottom="1" header="0.5" footer="0.5"/>
  <pageSetup paperSize="9" scale="95" orientation="landscape" r:id="rId2"/>
  <headerFooter alignWithMargins="0"/>
  <customProperties>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4" tint="0.79998168889431442"/>
    <pageSetUpPr fitToPage="1"/>
  </sheetPr>
  <dimension ref="A1:AH26"/>
  <sheetViews>
    <sheetView zoomScale="85" zoomScaleNormal="85" workbookViewId="0">
      <selection activeCell="B20" sqref="B20"/>
    </sheetView>
  </sheetViews>
  <sheetFormatPr defaultColWidth="9" defaultRowHeight="12.75" x14ac:dyDescent="0.2"/>
  <cols>
    <col min="1" max="1" width="3.1640625" style="14" customWidth="1"/>
    <col min="2" max="2" width="28.83203125" style="14" customWidth="1"/>
    <col min="3" max="26" width="7.83203125" style="14" customWidth="1"/>
    <col min="27" max="16384" width="9" style="14"/>
  </cols>
  <sheetData>
    <row r="1" spans="1:34" ht="27" customHeight="1" x14ac:dyDescent="0.25">
      <c r="A1" s="1744" t="s">
        <v>2</v>
      </c>
      <c r="B1" s="1744"/>
      <c r="C1" s="1744"/>
      <c r="Q1" s="689"/>
    </row>
    <row r="2" spans="1:34" ht="20.25" x14ac:dyDescent="0.3">
      <c r="A2" s="331" t="s">
        <v>100</v>
      </c>
      <c r="B2" s="15"/>
    </row>
    <row r="3" spans="1:34" x14ac:dyDescent="0.2">
      <c r="A3" s="16"/>
      <c r="B3" s="16"/>
      <c r="C3" s="326">
        <v>1990</v>
      </c>
      <c r="D3" s="326">
        <v>1991</v>
      </c>
      <c r="E3" s="326">
        <v>1992</v>
      </c>
      <c r="F3" s="326">
        <v>1993</v>
      </c>
      <c r="G3" s="326">
        <v>1994</v>
      </c>
      <c r="H3" s="326">
        <v>1995</v>
      </c>
      <c r="I3" s="326">
        <v>1996</v>
      </c>
      <c r="J3" s="326">
        <v>1997</v>
      </c>
      <c r="K3" s="326">
        <v>1998</v>
      </c>
      <c r="L3" s="326">
        <v>1999</v>
      </c>
      <c r="M3" s="326">
        <v>2000</v>
      </c>
      <c r="N3" s="326">
        <v>2001</v>
      </c>
      <c r="O3" s="326">
        <v>2002</v>
      </c>
      <c r="P3" s="326">
        <v>2003</v>
      </c>
      <c r="Q3" s="326">
        <v>2004</v>
      </c>
      <c r="R3" s="326">
        <v>2005</v>
      </c>
      <c r="S3" s="326">
        <v>2006</v>
      </c>
      <c r="T3" s="326">
        <v>2007</v>
      </c>
      <c r="U3" s="326">
        <v>2008</v>
      </c>
      <c r="V3" s="326">
        <v>2009</v>
      </c>
      <c r="W3" s="326">
        <v>2010</v>
      </c>
      <c r="X3" s="326">
        <v>2011</v>
      </c>
      <c r="Y3" s="326">
        <v>2012</v>
      </c>
      <c r="Z3" s="326">
        <v>2013</v>
      </c>
      <c r="AA3" s="326">
        <v>2014</v>
      </c>
      <c r="AB3" s="327">
        <v>2015</v>
      </c>
      <c r="AC3" s="327">
        <v>2016</v>
      </c>
      <c r="AD3" s="326">
        <v>2017</v>
      </c>
      <c r="AE3" s="326">
        <v>2018</v>
      </c>
      <c r="AF3" s="326">
        <v>2019</v>
      </c>
      <c r="AG3" s="326">
        <v>2020</v>
      </c>
      <c r="AH3" s="326">
        <v>2021</v>
      </c>
    </row>
    <row r="4" spans="1:34" s="324" customFormat="1" x14ac:dyDescent="0.2">
      <c r="A4" s="328" t="s">
        <v>923</v>
      </c>
      <c r="B4" s="329"/>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row>
    <row r="5" spans="1:34" s="324" customFormat="1" x14ac:dyDescent="0.2">
      <c r="A5" s="330"/>
      <c r="B5" s="330" t="s">
        <v>105</v>
      </c>
      <c r="C5" s="325">
        <v>0.74956369982547988</v>
      </c>
      <c r="D5" s="325">
        <v>0.74945770065075923</v>
      </c>
      <c r="E5" s="325">
        <v>0.74953036944270512</v>
      </c>
      <c r="F5" s="325">
        <v>0.74960474308300395</v>
      </c>
      <c r="G5" s="325">
        <v>0.74980724749421745</v>
      </c>
      <c r="H5" s="325">
        <v>0.74976587375913095</v>
      </c>
      <c r="I5" s="325">
        <v>0.74989824989824994</v>
      </c>
      <c r="J5" s="325">
        <v>0.75</v>
      </c>
      <c r="K5" s="325">
        <v>0.74976067394217882</v>
      </c>
      <c r="L5" s="325">
        <v>0.74990605035700864</v>
      </c>
      <c r="M5" s="325">
        <v>0.75</v>
      </c>
      <c r="N5" s="325">
        <v>0.75</v>
      </c>
      <c r="O5" s="325">
        <v>0.74990945309670409</v>
      </c>
      <c r="P5" s="325">
        <v>0.75</v>
      </c>
      <c r="Q5" s="325">
        <v>0.74990932172651437</v>
      </c>
      <c r="R5" s="325">
        <v>0.7499543045147139</v>
      </c>
      <c r="S5" s="325">
        <v>0.75004495594317566</v>
      </c>
      <c r="T5" s="325">
        <v>0.7500896378630334</v>
      </c>
      <c r="U5" s="325">
        <v>0.75004492362982933</v>
      </c>
      <c r="V5" s="325">
        <v>0.75004495594317566</v>
      </c>
      <c r="W5" s="325">
        <v>0.74991003958258362</v>
      </c>
      <c r="X5" s="325">
        <v>0.75008855827134258</v>
      </c>
      <c r="Y5" s="325">
        <v>0.74990716672855551</v>
      </c>
      <c r="Z5" s="325">
        <v>0.74990468928707588</v>
      </c>
      <c r="AA5" s="325">
        <v>0.75004897159647399</v>
      </c>
      <c r="AB5" s="325">
        <v>0.74985557481224729</v>
      </c>
      <c r="AC5" s="325">
        <v>0.75009402030838657</v>
      </c>
      <c r="AD5" s="325">
        <v>0.75</v>
      </c>
      <c r="AE5" s="325">
        <v>0.75</v>
      </c>
      <c r="AF5" s="325">
        <v>0.75</v>
      </c>
      <c r="AG5" s="325">
        <v>0.75</v>
      </c>
      <c r="AH5" s="325">
        <v>0.75</v>
      </c>
    </row>
    <row r="6" spans="1:34" s="324" customFormat="1" x14ac:dyDescent="0.2">
      <c r="A6" s="330"/>
      <c r="B6" s="330" t="s">
        <v>106</v>
      </c>
      <c r="C6" s="18"/>
      <c r="D6" s="18"/>
      <c r="E6" s="18"/>
      <c r="F6" s="18"/>
      <c r="G6" s="18"/>
      <c r="H6" s="18"/>
      <c r="I6" s="18"/>
      <c r="J6" s="18"/>
      <c r="K6" s="18"/>
      <c r="L6" s="18"/>
      <c r="M6" s="18"/>
      <c r="N6" s="18"/>
      <c r="O6" s="18"/>
      <c r="P6" s="18"/>
      <c r="Q6" s="18"/>
      <c r="R6" s="18"/>
      <c r="S6" s="325">
        <v>0.75</v>
      </c>
      <c r="T6" s="325">
        <v>0.73684210526315785</v>
      </c>
      <c r="U6" s="325">
        <v>0.75</v>
      </c>
      <c r="V6" s="325">
        <v>0.74770642201834858</v>
      </c>
      <c r="W6" s="325">
        <v>0.75</v>
      </c>
      <c r="X6" s="325">
        <v>0.74820143884892087</v>
      </c>
      <c r="Y6" s="325">
        <v>0.74757281553398058</v>
      </c>
      <c r="Z6" s="325">
        <v>0.74806201550387597</v>
      </c>
      <c r="AA6" s="325">
        <v>0.74903474903474898</v>
      </c>
      <c r="AB6" s="325">
        <v>0.74812030075187974</v>
      </c>
      <c r="AC6" s="325">
        <v>0.74576271186440679</v>
      </c>
      <c r="AD6" s="325">
        <v>0.748</v>
      </c>
      <c r="AE6" s="325">
        <v>0.748</v>
      </c>
      <c r="AF6" s="325">
        <v>0.748</v>
      </c>
      <c r="AG6" s="325">
        <v>0.748</v>
      </c>
      <c r="AH6" s="325">
        <v>0.748</v>
      </c>
    </row>
    <row r="7" spans="1:34" s="324" customFormat="1" x14ac:dyDescent="0.2">
      <c r="A7" s="330"/>
      <c r="B7" s="330" t="s">
        <v>104</v>
      </c>
      <c r="C7" s="325">
        <v>0.83904004891470496</v>
      </c>
      <c r="D7" s="325">
        <v>0.8390315480557593</v>
      </c>
      <c r="E7" s="325">
        <v>0.83897719419488592</v>
      </c>
      <c r="F7" s="325">
        <v>0.83904905041672362</v>
      </c>
      <c r="G7" s="325">
        <v>0.8388209920920201</v>
      </c>
      <c r="H7" s="325">
        <v>0.8387833785520491</v>
      </c>
      <c r="I7" s="325">
        <v>0.83779377801929089</v>
      </c>
      <c r="J7" s="325">
        <v>0.83598168596821976</v>
      </c>
      <c r="K7" s="325">
        <v>0.83594566353187039</v>
      </c>
      <c r="L7" s="325">
        <v>0.83597545384812066</v>
      </c>
      <c r="M7" s="325">
        <v>0.83604319225518187</v>
      </c>
      <c r="N7" s="325">
        <v>0.83597104649736231</v>
      </c>
      <c r="O7" s="325">
        <v>0.83604189237992055</v>
      </c>
      <c r="P7" s="325">
        <v>0.83601774042950516</v>
      </c>
      <c r="Q7" s="325">
        <v>0.83601322841829173</v>
      </c>
      <c r="R7" s="325">
        <v>0.83598177575286148</v>
      </c>
      <c r="S7" s="325">
        <v>0.83596859201893081</v>
      </c>
      <c r="T7" s="325">
        <v>0.8359765832889835</v>
      </c>
      <c r="U7" s="325">
        <v>0.83602746962493402</v>
      </c>
      <c r="V7" s="325">
        <v>0.83602484472049687</v>
      </c>
      <c r="W7" s="325">
        <v>0.83600090171325514</v>
      </c>
      <c r="X7" s="325">
        <v>0.83602719875153275</v>
      </c>
      <c r="Y7" s="325">
        <v>0.83597701149425285</v>
      </c>
      <c r="Z7" s="325">
        <v>0.83603113802051154</v>
      </c>
      <c r="AA7" s="325">
        <v>0.83601370946480358</v>
      </c>
      <c r="AB7" s="325">
        <v>0.83605263157894738</v>
      </c>
      <c r="AC7" s="325">
        <v>0.83608962389970654</v>
      </c>
      <c r="AD7" s="325">
        <v>0.83599999999999997</v>
      </c>
      <c r="AE7" s="325">
        <v>0.83599999999999997</v>
      </c>
      <c r="AF7" s="325">
        <v>0.83599999999999997</v>
      </c>
      <c r="AG7" s="325">
        <v>0.83599999999999997</v>
      </c>
      <c r="AH7" s="325">
        <v>0.83599999999999997</v>
      </c>
    </row>
    <row r="8" spans="1:34" s="324" customFormat="1" x14ac:dyDescent="0.2">
      <c r="A8" s="330"/>
      <c r="B8" s="330" t="s">
        <v>108</v>
      </c>
      <c r="C8" s="18"/>
      <c r="D8" s="18"/>
      <c r="E8" s="18"/>
      <c r="F8" s="18"/>
      <c r="G8" s="18"/>
      <c r="H8" s="18"/>
      <c r="I8" s="18"/>
      <c r="J8" s="18"/>
      <c r="K8" s="18"/>
      <c r="L8" s="18"/>
      <c r="M8" s="18"/>
      <c r="N8" s="18"/>
      <c r="O8" s="18"/>
      <c r="P8" s="325">
        <v>0.88</v>
      </c>
      <c r="Q8" s="325">
        <v>0.88</v>
      </c>
      <c r="R8" s="325">
        <v>0.88</v>
      </c>
      <c r="S8" s="325">
        <v>0.88</v>
      </c>
      <c r="T8" s="325">
        <v>0.86206896551724133</v>
      </c>
      <c r="U8" s="325">
        <v>0.88461538461538458</v>
      </c>
      <c r="V8" s="325">
        <v>0.87878787878787878</v>
      </c>
      <c r="W8" s="325">
        <v>0.88372093023255816</v>
      </c>
      <c r="X8" s="325">
        <v>0.88429752066115708</v>
      </c>
      <c r="Y8" s="325">
        <v>0.88235294117647056</v>
      </c>
      <c r="Z8" s="325">
        <v>0.88148148148148153</v>
      </c>
      <c r="AA8" s="325">
        <v>0.88353413654618473</v>
      </c>
      <c r="AB8" s="325">
        <v>0.88291139240506333</v>
      </c>
      <c r="AC8" s="325">
        <v>0.88209606986899558</v>
      </c>
      <c r="AD8" s="325">
        <v>0.88</v>
      </c>
      <c r="AE8" s="325">
        <v>0.88</v>
      </c>
      <c r="AF8" s="325">
        <v>0.88</v>
      </c>
      <c r="AG8" s="325">
        <v>0.88</v>
      </c>
      <c r="AH8" s="325">
        <v>0.88</v>
      </c>
    </row>
    <row r="9" spans="1:34" s="324" customFormat="1" x14ac:dyDescent="0.2">
      <c r="A9" s="330"/>
      <c r="B9" s="330" t="s">
        <v>14</v>
      </c>
      <c r="C9" s="325">
        <v>0.53502060035314891</v>
      </c>
      <c r="D9" s="325">
        <v>0.53517739025856881</v>
      </c>
      <c r="E9" s="325">
        <v>0.53529772866789438</v>
      </c>
      <c r="F9" s="325">
        <v>0.53485424588086183</v>
      </c>
      <c r="G9" s="325">
        <v>0.53516409912926988</v>
      </c>
      <c r="H9" s="325">
        <v>0.53499327052489909</v>
      </c>
      <c r="I9" s="325">
        <v>0.53510565780504427</v>
      </c>
      <c r="J9" s="325">
        <v>0.53500000000000003</v>
      </c>
      <c r="K9" s="325">
        <v>0.53491827637444278</v>
      </c>
      <c r="L9" s="325">
        <v>0.53461217681401163</v>
      </c>
      <c r="M9" s="325">
        <v>0.53448275862068961</v>
      </c>
      <c r="N9" s="325">
        <v>0.53457172342621262</v>
      </c>
      <c r="O9" s="325">
        <v>0.5346851654215582</v>
      </c>
      <c r="P9" s="325">
        <v>0.53479853479853479</v>
      </c>
      <c r="Q9" s="325">
        <v>0.5350553505535055</v>
      </c>
      <c r="R9" s="325">
        <v>0.53479381443298968</v>
      </c>
      <c r="S9" s="325">
        <v>0.5348525469168901</v>
      </c>
      <c r="T9" s="325">
        <v>0.53418124006359302</v>
      </c>
      <c r="U9" s="325">
        <v>0.5353218210361067</v>
      </c>
      <c r="V9" s="325">
        <v>0.53543307086614178</v>
      </c>
      <c r="W9" s="325">
        <v>0.53535353535353536</v>
      </c>
      <c r="X9" s="325">
        <v>0.53544776119402981</v>
      </c>
      <c r="Y9" s="325">
        <v>0.53510436432637576</v>
      </c>
      <c r="Z9" s="325">
        <v>0.53643724696356276</v>
      </c>
      <c r="AA9" s="325">
        <v>0.53403141361256545</v>
      </c>
      <c r="AB9" s="325">
        <v>0.53453453453453459</v>
      </c>
      <c r="AC9" s="325">
        <v>0.53481012658227844</v>
      </c>
      <c r="AD9" s="325">
        <v>0.53600000000000003</v>
      </c>
      <c r="AE9" s="325">
        <v>0.53600000000000003</v>
      </c>
      <c r="AF9" s="325">
        <v>0.53600000000000003</v>
      </c>
      <c r="AG9" s="325">
        <v>0.53600000000000003</v>
      </c>
      <c r="AH9" s="325">
        <v>0.53600000000000003</v>
      </c>
    </row>
    <row r="10" spans="1:34" x14ac:dyDescent="0.2">
      <c r="A10" s="16"/>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row>
    <row r="11" spans="1:34" x14ac:dyDescent="0.2">
      <c r="A11" s="1028"/>
      <c r="B11" s="1028"/>
      <c r="C11" s="1028"/>
      <c r="D11" s="1028"/>
      <c r="E11" s="1028"/>
      <c r="F11" s="1028"/>
      <c r="G11" s="1028"/>
      <c r="H11" s="1028"/>
      <c r="I11" s="1028"/>
      <c r="J11" s="1028"/>
      <c r="K11" s="1028"/>
      <c r="L11" s="1028"/>
      <c r="M11" s="1028"/>
      <c r="N11"/>
      <c r="O11"/>
      <c r="P11"/>
      <c r="Q11"/>
      <c r="R11"/>
      <c r="S11"/>
      <c r="T11"/>
      <c r="U11"/>
      <c r="V11"/>
      <c r="W11"/>
      <c r="X11"/>
      <c r="Y11"/>
      <c r="Z11"/>
      <c r="AA11"/>
      <c r="AB11"/>
      <c r="AC11"/>
      <c r="AD11"/>
      <c r="AE11"/>
      <c r="AF11"/>
    </row>
    <row r="12" spans="1:34" s="324" customFormat="1" x14ac:dyDescent="0.2">
      <c r="A12" s="1028"/>
      <c r="B12" s="1028"/>
      <c r="C12" s="1028"/>
      <c r="D12" s="1028"/>
      <c r="E12" s="1028"/>
      <c r="F12" s="1028"/>
      <c r="G12" s="1028"/>
      <c r="H12" s="1028"/>
      <c r="I12" s="1028"/>
      <c r="J12" s="1028"/>
      <c r="K12" s="1028"/>
      <c r="L12" s="1028"/>
      <c r="M12" s="1028"/>
      <c r="N12"/>
      <c r="O12"/>
      <c r="P12"/>
      <c r="Q12"/>
      <c r="R12"/>
      <c r="S12"/>
      <c r="T12"/>
      <c r="U12"/>
      <c r="V12"/>
      <c r="W12"/>
      <c r="X12"/>
      <c r="Y12"/>
      <c r="Z12"/>
      <c r="AA12"/>
      <c r="AB12"/>
      <c r="AC12"/>
      <c r="AD12"/>
      <c r="AE12"/>
      <c r="AF12"/>
    </row>
    <row r="13" spans="1:34" x14ac:dyDescent="0.2">
      <c r="A13" s="1028"/>
      <c r="B13" s="1028"/>
      <c r="C13" s="1028"/>
      <c r="D13" s="1028"/>
      <c r="E13" s="1028"/>
      <c r="F13" s="1028"/>
      <c r="G13" s="1028"/>
      <c r="H13" s="1028"/>
      <c r="I13" s="1028"/>
      <c r="J13" s="1028"/>
      <c r="K13" s="1028"/>
      <c r="L13" s="1028"/>
      <c r="M13" s="1028"/>
      <c r="N13"/>
      <c r="O13"/>
      <c r="P13"/>
      <c r="Q13"/>
      <c r="R13"/>
      <c r="S13"/>
      <c r="T13"/>
      <c r="U13"/>
      <c r="V13"/>
      <c r="W13"/>
      <c r="X13"/>
      <c r="Y13"/>
      <c r="Z13"/>
      <c r="AA13"/>
      <c r="AB13"/>
      <c r="AC13"/>
      <c r="AD13"/>
      <c r="AE13"/>
      <c r="AF13"/>
    </row>
    <row r="14" spans="1:34" x14ac:dyDescent="0.2">
      <c r="A14" s="1028"/>
      <c r="B14" s="1028"/>
      <c r="C14" s="1028"/>
      <c r="D14" s="1028"/>
      <c r="E14" s="1028"/>
      <c r="F14" s="1028"/>
      <c r="G14" s="1028"/>
      <c r="H14" s="1028"/>
      <c r="I14" s="1028"/>
      <c r="J14" s="1028"/>
      <c r="K14" s="1028"/>
      <c r="L14" s="1028"/>
      <c r="M14" s="1028"/>
      <c r="N14"/>
      <c r="O14"/>
      <c r="P14"/>
      <c r="Q14"/>
      <c r="R14"/>
      <c r="S14"/>
      <c r="T14"/>
      <c r="U14"/>
      <c r="V14"/>
      <c r="W14"/>
      <c r="X14"/>
      <c r="Y14"/>
      <c r="Z14"/>
      <c r="AA14"/>
      <c r="AB14"/>
      <c r="AC14"/>
      <c r="AD14"/>
      <c r="AE14"/>
      <c r="AF14"/>
    </row>
    <row r="15" spans="1:34" x14ac:dyDescent="0.2">
      <c r="A15" s="1028"/>
      <c r="B15" s="1028"/>
      <c r="C15" s="1028"/>
      <c r="D15" s="1028"/>
      <c r="E15" s="1028"/>
      <c r="F15" s="1028"/>
      <c r="G15" s="1028"/>
      <c r="H15" s="1028"/>
      <c r="I15" s="1028"/>
      <c r="J15" s="1028"/>
      <c r="K15" s="1028"/>
      <c r="L15" s="1028"/>
      <c r="M15" s="1028"/>
      <c r="N15"/>
      <c r="O15"/>
      <c r="P15"/>
      <c r="Q15"/>
      <c r="R15"/>
      <c r="S15"/>
      <c r="T15"/>
      <c r="U15"/>
      <c r="V15"/>
      <c r="W15"/>
      <c r="X15"/>
      <c r="Y15"/>
      <c r="Z15"/>
      <c r="AA15"/>
      <c r="AB15"/>
      <c r="AC15"/>
      <c r="AD15"/>
      <c r="AE15"/>
      <c r="AF15"/>
    </row>
    <row r="16" spans="1:34" x14ac:dyDescent="0.2">
      <c r="A16" s="1028"/>
      <c r="B16" s="1028"/>
      <c r="C16" s="1028"/>
      <c r="D16" s="1028"/>
      <c r="E16" s="1028"/>
      <c r="F16" s="1028"/>
      <c r="G16" s="1028"/>
      <c r="H16" s="1028"/>
      <c r="I16" s="1028"/>
      <c r="J16" s="1028"/>
      <c r="K16" s="1028"/>
      <c r="L16" s="1028"/>
      <c r="M16" s="1028"/>
      <c r="N16"/>
      <c r="O16"/>
      <c r="P16"/>
      <c r="Q16"/>
      <c r="R16"/>
      <c r="S16"/>
      <c r="T16"/>
      <c r="U16"/>
      <c r="V16"/>
      <c r="W16"/>
      <c r="X16"/>
      <c r="Y16"/>
      <c r="Z16"/>
      <c r="AA16"/>
      <c r="AB16"/>
      <c r="AC16"/>
      <c r="AD16"/>
      <c r="AE16"/>
      <c r="AF16"/>
    </row>
    <row r="17" spans="1:32" s="324" customFormat="1" x14ac:dyDescent="0.2">
      <c r="A17" s="1028"/>
      <c r="B17" s="1028"/>
      <c r="C17" s="1028"/>
      <c r="D17" s="1028"/>
      <c r="E17" s="1028"/>
      <c r="F17" s="1028"/>
      <c r="G17" s="1028"/>
      <c r="H17" s="1028"/>
      <c r="I17" s="1028"/>
      <c r="J17" s="1028"/>
      <c r="K17" s="1028"/>
      <c r="L17" s="1028"/>
      <c r="M17" s="1028"/>
      <c r="N17"/>
      <c r="O17"/>
      <c r="P17"/>
      <c r="Q17"/>
      <c r="R17"/>
      <c r="S17"/>
      <c r="T17"/>
      <c r="U17"/>
      <c r="V17"/>
      <c r="W17"/>
      <c r="X17"/>
      <c r="Y17"/>
      <c r="Z17"/>
      <c r="AA17"/>
      <c r="AB17"/>
      <c r="AC17"/>
      <c r="AD17"/>
      <c r="AE17"/>
      <c r="AF17"/>
    </row>
    <row r="18" spans="1:32" x14ac:dyDescent="0.2">
      <c r="A18" s="1028"/>
      <c r="B18" s="1028"/>
      <c r="C18" s="1028"/>
      <c r="D18" s="1028"/>
      <c r="E18" s="1028"/>
      <c r="F18" s="1028"/>
      <c r="G18" s="1028"/>
      <c r="H18" s="1028"/>
      <c r="I18" s="1028"/>
      <c r="J18" s="1028"/>
      <c r="K18" s="1028"/>
      <c r="L18" s="1028"/>
      <c r="M18" s="1028"/>
      <c r="N18"/>
      <c r="O18"/>
      <c r="P18"/>
      <c r="Q18"/>
      <c r="R18"/>
      <c r="S18"/>
      <c r="T18"/>
      <c r="U18"/>
      <c r="V18"/>
      <c r="W18"/>
      <c r="X18"/>
      <c r="Y18"/>
      <c r="Z18"/>
      <c r="AA18"/>
      <c r="AB18"/>
      <c r="AC18"/>
      <c r="AD18"/>
      <c r="AE18"/>
    </row>
    <row r="19" spans="1:32" x14ac:dyDescent="0.2">
      <c r="A19" s="1028"/>
      <c r="B19" s="1028"/>
      <c r="C19" s="1028"/>
      <c r="D19" s="1028"/>
      <c r="E19" s="1028"/>
      <c r="F19" s="1028"/>
      <c r="G19" s="1028"/>
      <c r="H19" s="1028"/>
      <c r="I19" s="1028"/>
      <c r="J19" s="1028"/>
      <c r="K19" s="1028"/>
      <c r="L19" s="1028"/>
      <c r="M19" s="1028"/>
      <c r="N19"/>
      <c r="O19"/>
      <c r="P19"/>
      <c r="Q19"/>
      <c r="R19"/>
      <c r="S19"/>
      <c r="T19"/>
      <c r="U19"/>
      <c r="V19"/>
      <c r="W19"/>
      <c r="X19"/>
      <c r="Y19"/>
      <c r="Z19"/>
      <c r="AA19"/>
      <c r="AB19"/>
      <c r="AC19"/>
      <c r="AD19"/>
      <c r="AE19"/>
    </row>
    <row r="20" spans="1:32" s="324" customFormat="1" x14ac:dyDescent="0.2">
      <c r="A20" s="1028"/>
      <c r="B20" s="1028"/>
      <c r="C20" s="1028"/>
      <c r="D20" s="1028"/>
      <c r="E20" s="1028"/>
      <c r="F20" s="1028"/>
      <c r="G20" s="1028"/>
      <c r="H20" s="1028"/>
      <c r="I20" s="1028"/>
      <c r="J20" s="1028"/>
      <c r="K20" s="1028"/>
      <c r="L20" s="1028"/>
      <c r="M20" s="1028"/>
      <c r="N20"/>
      <c r="O20"/>
      <c r="P20"/>
      <c r="Q20"/>
      <c r="R20"/>
      <c r="S20"/>
      <c r="T20"/>
      <c r="U20"/>
      <c r="V20"/>
      <c r="W20"/>
      <c r="X20"/>
      <c r="Y20"/>
      <c r="Z20"/>
      <c r="AA20"/>
      <c r="AB20"/>
      <c r="AC20"/>
      <c r="AD20"/>
      <c r="AE20"/>
    </row>
    <row r="21" spans="1:32" x14ac:dyDescent="0.2">
      <c r="A21" s="1028"/>
      <c r="B21" s="1028"/>
      <c r="C21" s="1028"/>
      <c r="D21" s="1028"/>
      <c r="E21" s="1028"/>
      <c r="F21" s="1028"/>
      <c r="G21" s="1028"/>
      <c r="H21" s="1028"/>
      <c r="I21" s="1028"/>
      <c r="J21" s="1028"/>
      <c r="K21" s="1028"/>
      <c r="L21" s="1028"/>
      <c r="M21" s="1028"/>
      <c r="N21"/>
      <c r="O21"/>
      <c r="P21"/>
      <c r="Q21"/>
      <c r="R21"/>
      <c r="S21"/>
      <c r="T21"/>
      <c r="U21"/>
      <c r="V21"/>
      <c r="W21"/>
      <c r="X21"/>
      <c r="Y21"/>
      <c r="Z21"/>
      <c r="AA21"/>
      <c r="AB21"/>
      <c r="AC21"/>
      <c r="AD21"/>
      <c r="AE21"/>
    </row>
    <row r="22" spans="1:32" x14ac:dyDescent="0.2">
      <c r="A22" s="1028"/>
      <c r="B22" s="1028"/>
      <c r="C22" s="1028"/>
      <c r="D22" s="1028"/>
      <c r="E22" s="1028"/>
      <c r="F22" s="1028"/>
      <c r="G22" s="1028"/>
      <c r="H22" s="1028"/>
      <c r="I22" s="1028"/>
      <c r="J22" s="1028"/>
      <c r="K22" s="1028"/>
      <c r="L22" s="1028"/>
      <c r="M22" s="1028"/>
      <c r="N22"/>
      <c r="O22"/>
      <c r="P22"/>
      <c r="Q22"/>
      <c r="R22"/>
      <c r="S22"/>
      <c r="T22"/>
      <c r="U22"/>
      <c r="V22"/>
      <c r="W22"/>
      <c r="X22"/>
      <c r="Y22"/>
      <c r="Z22"/>
      <c r="AA22"/>
      <c r="AB22"/>
      <c r="AC22"/>
      <c r="AD22"/>
      <c r="AE22"/>
    </row>
    <row r="23" spans="1:32" x14ac:dyDescent="0.2">
      <c r="A23" s="1028"/>
      <c r="B23" s="1028"/>
      <c r="C23" s="1028"/>
      <c r="D23" s="1028"/>
      <c r="E23" s="1028"/>
      <c r="F23" s="1028"/>
      <c r="G23" s="1028"/>
      <c r="H23" s="1028"/>
      <c r="I23" s="1028"/>
      <c r="J23" s="1028"/>
      <c r="K23" s="1028"/>
      <c r="L23" s="1028"/>
      <c r="M23" s="1028"/>
      <c r="N23"/>
      <c r="O23"/>
      <c r="P23"/>
      <c r="Q23"/>
      <c r="R23"/>
      <c r="S23"/>
      <c r="T23"/>
      <c r="U23"/>
      <c r="V23"/>
      <c r="W23"/>
      <c r="X23"/>
      <c r="Y23"/>
      <c r="Z23"/>
      <c r="AA23"/>
      <c r="AB23"/>
      <c r="AC23"/>
      <c r="AD23"/>
      <c r="AE23"/>
    </row>
    <row r="24" spans="1:32" x14ac:dyDescent="0.2">
      <c r="A24" s="1028"/>
      <c r="B24" s="1028"/>
      <c r="C24" s="1028"/>
      <c r="D24" s="1028"/>
      <c r="E24" s="1028"/>
      <c r="F24" s="1028"/>
      <c r="G24" s="1028"/>
      <c r="H24" s="1028"/>
      <c r="I24" s="1028"/>
      <c r="J24" s="1028"/>
      <c r="K24" s="1028"/>
      <c r="L24" s="1028"/>
      <c r="M24" s="1028"/>
      <c r="N24"/>
      <c r="O24"/>
      <c r="P24"/>
      <c r="Q24"/>
      <c r="R24"/>
      <c r="S24"/>
      <c r="T24"/>
      <c r="U24"/>
      <c r="V24"/>
      <c r="W24"/>
      <c r="X24"/>
      <c r="Y24"/>
      <c r="Z24"/>
      <c r="AA24"/>
      <c r="AB24"/>
      <c r="AC24"/>
      <c r="AD24"/>
      <c r="AE24"/>
    </row>
    <row r="25" spans="1:32" x14ac:dyDescent="0.2">
      <c r="A25" s="1028"/>
      <c r="B25" s="1028"/>
      <c r="C25" s="1028"/>
      <c r="D25" s="1028"/>
      <c r="E25" s="1028"/>
      <c r="F25" s="1028"/>
      <c r="G25" s="1028"/>
      <c r="H25" s="1028"/>
      <c r="I25" s="1028"/>
      <c r="J25" s="1028"/>
      <c r="K25" s="1028"/>
      <c r="L25" s="1028"/>
      <c r="M25" s="1028"/>
      <c r="N25"/>
      <c r="O25"/>
      <c r="P25"/>
      <c r="Q25"/>
      <c r="R25"/>
      <c r="S25"/>
      <c r="T25"/>
      <c r="U25"/>
      <c r="V25"/>
      <c r="W25"/>
      <c r="X25"/>
      <c r="Y25"/>
      <c r="Z25"/>
      <c r="AA25"/>
      <c r="AB25"/>
      <c r="AC25"/>
      <c r="AD25"/>
      <c r="AE25"/>
    </row>
    <row r="26" spans="1:32" x14ac:dyDescent="0.2">
      <c r="A26" s="1028"/>
      <c r="B26" s="1028"/>
      <c r="C26" s="1028"/>
      <c r="D26" s="1028"/>
      <c r="E26" s="1028"/>
      <c r="F26" s="1028"/>
      <c r="G26" s="1028"/>
      <c r="H26" s="1028"/>
      <c r="I26" s="1028"/>
      <c r="J26" s="1028"/>
      <c r="K26" s="1028"/>
      <c r="L26" s="1028"/>
      <c r="M26" s="1028"/>
      <c r="N26"/>
      <c r="O26"/>
      <c r="P26"/>
      <c r="Q26"/>
      <c r="R26"/>
      <c r="S26"/>
      <c r="T26"/>
      <c r="U26"/>
      <c r="V26"/>
      <c r="W26"/>
      <c r="X26"/>
      <c r="Y26"/>
      <c r="Z26"/>
      <c r="AA26"/>
      <c r="AB26"/>
      <c r="AC26"/>
      <c r="AD26"/>
      <c r="AE26"/>
    </row>
  </sheetData>
  <mergeCells count="1">
    <mergeCell ref="A1:C1"/>
  </mergeCells>
  <hyperlinks>
    <hyperlink ref="A1" location="Inhoud!A1" display="Home" xr:uid="{00000000-0004-0000-0400-000000000000}"/>
    <hyperlink ref="A1:B1" location="Contents!A1" display="To table of contents" xr:uid="{00000000-0004-0000-0400-000001000000}"/>
  </hyperlinks>
  <pageMargins left="0.72" right="0.42" top="0.35" bottom="0.41" header="0.25" footer="0.34"/>
  <pageSetup paperSize="9" scale="49" orientation="landscape" r:id="rId1"/>
  <headerFooter alignWithMargins="0"/>
  <customProperties>
    <customPr name="EpmWorksheetKeyString_GUID"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73562-C392-4288-AEE7-1A217A4DDFFD}">
  <sheetPr>
    <tabColor theme="4" tint="0.79998168889431442"/>
  </sheetPr>
  <dimension ref="A1:F105"/>
  <sheetViews>
    <sheetView topLeftCell="A58" zoomScale="70" zoomScaleNormal="70" workbookViewId="0">
      <selection activeCell="J102" sqref="J102"/>
    </sheetView>
  </sheetViews>
  <sheetFormatPr defaultColWidth="10.6640625" defaultRowHeight="12.75" x14ac:dyDescent="0.2"/>
  <cols>
    <col min="1" max="1" width="18.83203125" style="311" customWidth="1"/>
    <col min="2" max="16384" width="10.6640625" style="311"/>
  </cols>
  <sheetData>
    <row r="1" spans="1:6" ht="37.5" customHeight="1" x14ac:dyDescent="0.2">
      <c r="A1" s="1744" t="s">
        <v>2</v>
      </c>
      <c r="B1" s="1744"/>
      <c r="C1" s="1744"/>
      <c r="D1" s="1744"/>
      <c r="E1" s="1744"/>
      <c r="F1" s="1744"/>
    </row>
    <row r="2" spans="1:6" ht="21" customHeight="1" x14ac:dyDescent="0.35">
      <c r="A2" s="421" t="s">
        <v>1115</v>
      </c>
    </row>
    <row r="3" spans="1:6" x14ac:dyDescent="0.2">
      <c r="A3" s="379"/>
    </row>
    <row r="4" spans="1:6" ht="20.25" x14ac:dyDescent="0.2">
      <c r="A4" s="422" t="s">
        <v>1116</v>
      </c>
      <c r="B4" s="381"/>
      <c r="C4" s="381"/>
      <c r="D4" s="381"/>
      <c r="E4" s="381"/>
    </row>
    <row r="5" spans="1:6" ht="15" x14ac:dyDescent="0.2">
      <c r="A5" s="382" t="s">
        <v>1117</v>
      </c>
      <c r="B5" s="383" t="s">
        <v>1118</v>
      </c>
      <c r="C5" s="381"/>
      <c r="D5" s="381"/>
      <c r="E5" s="381"/>
    </row>
    <row r="6" spans="1:6" ht="14.25" x14ac:dyDescent="0.2">
      <c r="A6" s="1384"/>
      <c r="B6" s="384" t="s">
        <v>1119</v>
      </c>
      <c r="C6" s="381"/>
      <c r="D6" s="381"/>
      <c r="E6" s="381"/>
    </row>
    <row r="7" spans="1:6" ht="15" x14ac:dyDescent="0.2">
      <c r="A7" s="385"/>
      <c r="B7" s="386"/>
      <c r="C7" s="381"/>
      <c r="D7" s="381"/>
      <c r="E7" s="381"/>
    </row>
    <row r="8" spans="1:6" ht="14.25" x14ac:dyDescent="0.2">
      <c r="A8" s="387" t="s">
        <v>1120</v>
      </c>
      <c r="B8" s="388">
        <v>2.4</v>
      </c>
      <c r="C8" s="381"/>
      <c r="D8" s="381"/>
      <c r="E8" s="381"/>
    </row>
    <row r="9" spans="1:6" ht="14.25" x14ac:dyDescent="0.2">
      <c r="A9" s="387" t="s">
        <v>1121</v>
      </c>
      <c r="B9" s="388">
        <v>6</v>
      </c>
      <c r="C9" s="381"/>
      <c r="D9" s="381"/>
      <c r="E9" s="381"/>
    </row>
    <row r="10" spans="1:6" ht="14.25" x14ac:dyDescent="0.2">
      <c r="A10" s="387" t="s">
        <v>1122</v>
      </c>
      <c r="B10" s="388">
        <v>6.1</v>
      </c>
      <c r="C10" s="381"/>
      <c r="D10" s="381"/>
      <c r="E10" s="381"/>
    </row>
    <row r="11" spans="1:6" ht="14.25" x14ac:dyDescent="0.2">
      <c r="A11" s="387" t="s">
        <v>1123</v>
      </c>
      <c r="B11" s="388">
        <v>8.9</v>
      </c>
      <c r="C11" s="381"/>
      <c r="D11" s="381"/>
      <c r="E11" s="381"/>
    </row>
    <row r="12" spans="1:6" ht="14.25" x14ac:dyDescent="0.2">
      <c r="A12" s="387" t="s">
        <v>1124</v>
      </c>
      <c r="B12" s="388">
        <v>32.4</v>
      </c>
      <c r="C12" s="381"/>
      <c r="D12" s="381"/>
      <c r="E12" s="381"/>
    </row>
    <row r="13" spans="1:6" ht="14.25" x14ac:dyDescent="0.2">
      <c r="A13" s="387" t="s">
        <v>1125</v>
      </c>
      <c r="B13" s="388">
        <v>6.1</v>
      </c>
      <c r="C13" s="381"/>
      <c r="D13" s="381"/>
      <c r="E13" s="381"/>
    </row>
    <row r="14" spans="1:6" ht="14.25" x14ac:dyDescent="0.2">
      <c r="A14" s="387" t="s">
        <v>1126</v>
      </c>
      <c r="B14" s="388">
        <v>19.3</v>
      </c>
      <c r="C14" s="381"/>
      <c r="D14" s="381"/>
      <c r="E14" s="381"/>
    </row>
    <row r="15" spans="1:6" ht="14.25" x14ac:dyDescent="0.2">
      <c r="A15" s="387" t="s">
        <v>1127</v>
      </c>
      <c r="B15" s="388">
        <v>14.5</v>
      </c>
      <c r="C15" s="381"/>
      <c r="D15" s="381"/>
      <c r="E15" s="381"/>
    </row>
    <row r="16" spans="1:6" ht="14.25" x14ac:dyDescent="0.2">
      <c r="A16" s="389" t="s">
        <v>1128</v>
      </c>
      <c r="B16" s="388">
        <v>19.600000000000001</v>
      </c>
      <c r="C16" s="381"/>
      <c r="D16" s="381"/>
      <c r="E16" s="381"/>
    </row>
    <row r="17" spans="1:5" ht="14.25" x14ac:dyDescent="0.2">
      <c r="A17" s="387" t="s">
        <v>1129</v>
      </c>
      <c r="B17" s="388">
        <v>9.1999999999999993</v>
      </c>
      <c r="C17" s="381"/>
      <c r="D17" s="381"/>
      <c r="E17" s="381"/>
    </row>
    <row r="18" spans="1:5" ht="14.25" x14ac:dyDescent="0.2">
      <c r="A18" s="387" t="s">
        <v>1130</v>
      </c>
      <c r="B18" s="388">
        <v>15.6</v>
      </c>
      <c r="C18" s="381"/>
      <c r="D18" s="381"/>
      <c r="E18" s="381"/>
    </row>
    <row r="19" spans="1:5" ht="14.25" x14ac:dyDescent="0.2">
      <c r="A19" s="680"/>
      <c r="B19" s="390"/>
      <c r="C19" s="381"/>
      <c r="D19" s="381"/>
      <c r="E19" s="381"/>
    </row>
    <row r="20" spans="1:5" ht="14.25" x14ac:dyDescent="0.2">
      <c r="A20" s="391" t="s">
        <v>1131</v>
      </c>
      <c r="B20" s="381"/>
      <c r="C20" s="381"/>
      <c r="D20" s="381"/>
      <c r="E20" s="381"/>
    </row>
    <row r="21" spans="1:5" ht="14.25" x14ac:dyDescent="0.2">
      <c r="A21" s="381"/>
      <c r="B21" s="381"/>
      <c r="C21" s="381"/>
      <c r="D21" s="381"/>
      <c r="E21" s="381"/>
    </row>
    <row r="22" spans="1:5" ht="20.25" x14ac:dyDescent="0.2">
      <c r="A22" s="422" t="s">
        <v>1132</v>
      </c>
      <c r="B22" s="381"/>
      <c r="C22" s="381"/>
      <c r="D22" s="381"/>
      <c r="E22" s="381"/>
    </row>
    <row r="23" spans="1:5" ht="15" x14ac:dyDescent="0.2">
      <c r="A23" s="382" t="s">
        <v>1117</v>
      </c>
      <c r="B23" s="383" t="s">
        <v>1133</v>
      </c>
      <c r="C23" s="383" t="s">
        <v>1134</v>
      </c>
      <c r="D23" s="383" t="s">
        <v>1135</v>
      </c>
      <c r="E23" s="381"/>
    </row>
    <row r="24" spans="1:5" ht="15" x14ac:dyDescent="0.2">
      <c r="A24" s="382"/>
      <c r="B24" s="1385" t="s">
        <v>176</v>
      </c>
      <c r="C24" s="501"/>
      <c r="D24" s="1386"/>
      <c r="E24" s="381"/>
    </row>
    <row r="25" spans="1:5" ht="15" x14ac:dyDescent="0.2">
      <c r="A25" s="392"/>
      <c r="B25" s="393"/>
      <c r="C25" s="1006"/>
      <c r="D25" s="1126"/>
      <c r="E25" s="381"/>
    </row>
    <row r="26" spans="1:5" ht="14.25" x14ac:dyDescent="0.2">
      <c r="A26" s="394" t="s">
        <v>1120</v>
      </c>
      <c r="B26" s="395">
        <v>0</v>
      </c>
      <c r="C26" s="1005">
        <v>0</v>
      </c>
      <c r="D26" s="396">
        <v>100</v>
      </c>
      <c r="E26" s="381"/>
    </row>
    <row r="27" spans="1:5" ht="14.25" x14ac:dyDescent="0.2">
      <c r="A27" s="394" t="s">
        <v>1121</v>
      </c>
      <c r="B27" s="395">
        <v>0</v>
      </c>
      <c r="C27" s="1005">
        <v>0</v>
      </c>
      <c r="D27" s="396">
        <v>100</v>
      </c>
      <c r="E27" s="381"/>
    </row>
    <row r="28" spans="1:5" ht="14.25" x14ac:dyDescent="0.2">
      <c r="A28" s="394" t="s">
        <v>1122</v>
      </c>
      <c r="B28" s="395">
        <v>0</v>
      </c>
      <c r="C28" s="1005">
        <v>0</v>
      </c>
      <c r="D28" s="396">
        <v>100</v>
      </c>
      <c r="E28" s="381"/>
    </row>
    <row r="29" spans="1:5" ht="14.25" x14ac:dyDescent="0.2">
      <c r="A29" s="394" t="s">
        <v>232</v>
      </c>
      <c r="B29" s="395">
        <v>0</v>
      </c>
      <c r="C29" s="1005">
        <v>0</v>
      </c>
      <c r="D29" s="396">
        <v>100</v>
      </c>
      <c r="E29" s="381"/>
    </row>
    <row r="30" spans="1:5" ht="14.25" x14ac:dyDescent="0.2">
      <c r="A30" s="394" t="s">
        <v>1125</v>
      </c>
      <c r="B30" s="395">
        <v>0</v>
      </c>
      <c r="C30" s="1005">
        <v>0</v>
      </c>
      <c r="D30" s="396">
        <v>100</v>
      </c>
      <c r="E30" s="381"/>
    </row>
    <row r="31" spans="1:5" ht="14.25" x14ac:dyDescent="0.2">
      <c r="A31" s="394" t="s">
        <v>1126</v>
      </c>
      <c r="B31" s="395">
        <v>0</v>
      </c>
      <c r="C31" s="1005">
        <v>0</v>
      </c>
      <c r="D31" s="396">
        <v>100</v>
      </c>
      <c r="E31" s="381"/>
    </row>
    <row r="32" spans="1:5" ht="14.25" x14ac:dyDescent="0.2">
      <c r="A32" s="394" t="s">
        <v>1127</v>
      </c>
      <c r="B32" s="395">
        <v>0</v>
      </c>
      <c r="C32" s="1005">
        <v>0</v>
      </c>
      <c r="D32" s="396">
        <v>100</v>
      </c>
      <c r="E32" s="381"/>
    </row>
    <row r="33" spans="1:5" ht="14.25" x14ac:dyDescent="0.2">
      <c r="A33" s="394" t="s">
        <v>155</v>
      </c>
      <c r="B33" s="395">
        <v>0</v>
      </c>
      <c r="C33" s="1005">
        <v>0</v>
      </c>
      <c r="D33" s="396">
        <v>100</v>
      </c>
      <c r="E33" s="381"/>
    </row>
    <row r="34" spans="1:5" ht="14.25" x14ac:dyDescent="0.2">
      <c r="A34" s="397" t="s">
        <v>1128</v>
      </c>
      <c r="B34" s="395">
        <v>0</v>
      </c>
      <c r="C34" s="1005">
        <v>0</v>
      </c>
      <c r="D34" s="396">
        <v>100</v>
      </c>
      <c r="E34" s="381"/>
    </row>
    <row r="35" spans="1:5" ht="14.25" x14ac:dyDescent="0.2">
      <c r="A35" s="394" t="s">
        <v>1129</v>
      </c>
      <c r="B35" s="395">
        <v>0</v>
      </c>
      <c r="C35" s="1005">
        <v>0</v>
      </c>
      <c r="D35" s="396">
        <v>100</v>
      </c>
      <c r="E35" s="381"/>
    </row>
    <row r="36" spans="1:5" ht="14.25" x14ac:dyDescent="0.2">
      <c r="A36" s="394" t="s">
        <v>1130</v>
      </c>
      <c r="B36" s="395">
        <v>0</v>
      </c>
      <c r="C36" s="1005">
        <v>0</v>
      </c>
      <c r="D36" s="396">
        <v>100</v>
      </c>
      <c r="E36" s="381"/>
    </row>
    <row r="37" spans="1:5" ht="14.25" x14ac:dyDescent="0.2">
      <c r="A37" s="398"/>
      <c r="B37" s="999"/>
      <c r="C37" s="998"/>
      <c r="D37" s="997"/>
      <c r="E37" s="381"/>
    </row>
    <row r="38" spans="1:5" ht="14.25" x14ac:dyDescent="0.2">
      <c r="A38" s="381"/>
      <c r="B38" s="381"/>
      <c r="C38" s="381"/>
      <c r="D38" s="381"/>
      <c r="E38" s="381"/>
    </row>
    <row r="39" spans="1:5" ht="15.75" x14ac:dyDescent="0.2">
      <c r="A39" s="380"/>
      <c r="B39" s="381"/>
      <c r="C39" s="381"/>
      <c r="D39" s="381"/>
      <c r="E39" s="381"/>
    </row>
    <row r="40" spans="1:5" ht="20.25" x14ac:dyDescent="0.2">
      <c r="A40" s="422" t="s">
        <v>1136</v>
      </c>
      <c r="B40" s="381"/>
      <c r="C40" s="381"/>
      <c r="D40" s="381"/>
      <c r="E40" s="381"/>
    </row>
    <row r="41" spans="1:5" ht="15" x14ac:dyDescent="0.2">
      <c r="A41" s="1837" t="s">
        <v>1117</v>
      </c>
      <c r="B41" s="1130" t="s">
        <v>1137</v>
      </c>
      <c r="C41" s="1839" t="s">
        <v>1138</v>
      </c>
      <c r="D41" s="381"/>
      <c r="E41" s="381"/>
    </row>
    <row r="42" spans="1:5" ht="15" x14ac:dyDescent="0.2">
      <c r="A42" s="1838"/>
      <c r="B42" s="1131" t="s">
        <v>1139</v>
      </c>
      <c r="C42" s="1840"/>
      <c r="D42" s="381"/>
      <c r="E42" s="381"/>
    </row>
    <row r="43" spans="1:5" ht="15" x14ac:dyDescent="0.2">
      <c r="A43" s="1384"/>
      <c r="B43" s="1387" t="s">
        <v>176</v>
      </c>
      <c r="C43" s="1386"/>
      <c r="D43" s="381"/>
      <c r="E43" s="381"/>
    </row>
    <row r="44" spans="1:5" ht="15" x14ac:dyDescent="0.2">
      <c r="A44" s="385"/>
      <c r="B44" s="393"/>
      <c r="C44" s="1126"/>
      <c r="D44" s="381"/>
      <c r="E44" s="381"/>
    </row>
    <row r="45" spans="1:5" ht="14.25" x14ac:dyDescent="0.2">
      <c r="A45" s="387" t="s">
        <v>1120</v>
      </c>
      <c r="B45" s="395">
        <v>90</v>
      </c>
      <c r="C45" s="396">
        <v>10</v>
      </c>
      <c r="D45" s="381"/>
      <c r="E45" s="381"/>
    </row>
    <row r="46" spans="1:5" ht="14.25" x14ac:dyDescent="0.2">
      <c r="A46" s="387" t="s">
        <v>1121</v>
      </c>
      <c r="B46" s="395">
        <v>70</v>
      </c>
      <c r="C46" s="396">
        <v>30</v>
      </c>
      <c r="D46" s="381"/>
      <c r="E46" s="381"/>
    </row>
    <row r="47" spans="1:5" ht="14.25" x14ac:dyDescent="0.2">
      <c r="A47" s="387" t="s">
        <v>1122</v>
      </c>
      <c r="B47" s="395">
        <v>90</v>
      </c>
      <c r="C47" s="396">
        <v>10</v>
      </c>
      <c r="D47" s="381"/>
      <c r="E47" s="381"/>
    </row>
    <row r="48" spans="1:5" ht="14.25" x14ac:dyDescent="0.2">
      <c r="A48" s="387" t="s">
        <v>232</v>
      </c>
      <c r="B48" s="395">
        <v>70</v>
      </c>
      <c r="C48" s="396">
        <v>30</v>
      </c>
      <c r="D48" s="381"/>
      <c r="E48" s="381"/>
    </row>
    <row r="49" spans="1:5" ht="14.25" x14ac:dyDescent="0.2">
      <c r="A49" s="387" t="s">
        <v>1125</v>
      </c>
      <c r="B49" s="395">
        <v>70</v>
      </c>
      <c r="C49" s="396">
        <v>30</v>
      </c>
      <c r="D49" s="381"/>
      <c r="E49" s="381"/>
    </row>
    <row r="50" spans="1:5" ht="14.25" x14ac:dyDescent="0.2">
      <c r="A50" s="387" t="s">
        <v>1126</v>
      </c>
      <c r="B50" s="395">
        <v>20</v>
      </c>
      <c r="C50" s="396">
        <v>80</v>
      </c>
      <c r="D50" s="381"/>
      <c r="E50" s="381"/>
    </row>
    <row r="51" spans="1:5" ht="14.25" x14ac:dyDescent="0.2">
      <c r="A51" s="387" t="s">
        <v>1127</v>
      </c>
      <c r="B51" s="395">
        <v>50</v>
      </c>
      <c r="C51" s="396">
        <v>50</v>
      </c>
      <c r="D51" s="381"/>
      <c r="E51" s="381"/>
    </row>
    <row r="52" spans="1:5" ht="14.25" x14ac:dyDescent="0.2">
      <c r="A52" s="387" t="s">
        <v>1128</v>
      </c>
      <c r="B52" s="395">
        <v>90</v>
      </c>
      <c r="C52" s="396">
        <v>10</v>
      </c>
      <c r="D52" s="381"/>
      <c r="E52" s="381"/>
    </row>
    <row r="53" spans="1:5" ht="14.25" x14ac:dyDescent="0.2">
      <c r="A53" s="389" t="s">
        <v>1129</v>
      </c>
      <c r="B53" s="395">
        <v>100</v>
      </c>
      <c r="C53" s="396">
        <v>0</v>
      </c>
      <c r="D53" s="381"/>
      <c r="E53" s="381"/>
    </row>
    <row r="54" spans="1:5" ht="14.25" x14ac:dyDescent="0.2">
      <c r="A54" s="387" t="s">
        <v>1130</v>
      </c>
      <c r="B54" s="395">
        <v>100</v>
      </c>
      <c r="C54" s="396">
        <v>0</v>
      </c>
      <c r="D54" s="381"/>
      <c r="E54" s="381"/>
    </row>
    <row r="55" spans="1:5" ht="14.25" x14ac:dyDescent="0.2">
      <c r="A55" s="1004"/>
      <c r="B55" s="1003"/>
      <c r="C55" s="1002"/>
      <c r="D55" s="381"/>
      <c r="E55" s="381"/>
    </row>
    <row r="56" spans="1:5" ht="14.25" x14ac:dyDescent="0.2">
      <c r="A56" s="381"/>
      <c r="B56" s="381"/>
      <c r="C56" s="381"/>
      <c r="D56" s="381"/>
      <c r="E56" s="381"/>
    </row>
    <row r="57" spans="1:5" ht="14.25" x14ac:dyDescent="0.2">
      <c r="A57" s="381"/>
      <c r="B57" s="381"/>
      <c r="C57" s="381"/>
      <c r="D57" s="381"/>
      <c r="E57" s="381"/>
    </row>
    <row r="58" spans="1:5" ht="20.25" x14ac:dyDescent="0.2">
      <c r="A58" s="422" t="s">
        <v>1140</v>
      </c>
      <c r="B58" s="381"/>
      <c r="C58" s="381"/>
      <c r="D58" s="381"/>
      <c r="E58" s="381"/>
    </row>
    <row r="59" spans="1:5" ht="16.5" x14ac:dyDescent="0.2">
      <c r="A59" s="399" t="s">
        <v>1141</v>
      </c>
      <c r="B59" s="1128" t="s">
        <v>1142</v>
      </c>
      <c r="C59" s="1128" t="s">
        <v>1143</v>
      </c>
      <c r="D59" s="1128" t="s">
        <v>907</v>
      </c>
      <c r="E59" s="400" t="s">
        <v>559</v>
      </c>
    </row>
    <row r="60" spans="1:5" ht="28.5" x14ac:dyDescent="0.2">
      <c r="A60" s="1388"/>
      <c r="B60" s="1389" t="s">
        <v>1062</v>
      </c>
      <c r="C60" s="502"/>
      <c r="D60" s="502"/>
      <c r="E60" s="1390"/>
    </row>
    <row r="61" spans="1:5" ht="14.25" x14ac:dyDescent="0.2">
      <c r="A61" s="387"/>
      <c r="B61" s="403"/>
      <c r="C61" s="1001"/>
      <c r="D61" s="1001"/>
      <c r="E61" s="404"/>
    </row>
    <row r="62" spans="1:5" ht="14.25" x14ac:dyDescent="0.2">
      <c r="A62" s="1536" t="s">
        <v>1144</v>
      </c>
      <c r="B62" s="1537">
        <v>53</v>
      </c>
      <c r="C62" s="1538">
        <v>1.4</v>
      </c>
      <c r="D62" s="1538">
        <v>2.7</v>
      </c>
      <c r="E62" s="1539">
        <v>3.25</v>
      </c>
    </row>
    <row r="63" spans="1:5" ht="14.25" x14ac:dyDescent="0.2">
      <c r="A63" s="1536" t="s">
        <v>1145</v>
      </c>
      <c r="B63" s="1537">
        <v>65</v>
      </c>
      <c r="C63" s="1538">
        <v>1.5</v>
      </c>
      <c r="D63" s="1538">
        <v>2.8</v>
      </c>
      <c r="E63" s="1539">
        <v>3.5</v>
      </c>
    </row>
    <row r="64" spans="1:5" ht="14.25" x14ac:dyDescent="0.2">
      <c r="A64" s="1536" t="s">
        <v>1146</v>
      </c>
      <c r="B64" s="1537">
        <v>73</v>
      </c>
      <c r="C64" s="1538">
        <v>1.6</v>
      </c>
      <c r="D64" s="1538">
        <v>2.9</v>
      </c>
      <c r="E64" s="1539">
        <v>3.75</v>
      </c>
    </row>
    <row r="65" spans="1:5" ht="14.25" x14ac:dyDescent="0.2">
      <c r="A65" s="1536" t="s">
        <v>1147</v>
      </c>
      <c r="B65" s="1537">
        <v>82</v>
      </c>
      <c r="C65" s="1538">
        <v>1.8</v>
      </c>
      <c r="D65" s="1538">
        <v>3.1</v>
      </c>
      <c r="E65" s="1539">
        <v>3.25</v>
      </c>
    </row>
    <row r="66" spans="1:5" ht="14.25" x14ac:dyDescent="0.2">
      <c r="A66" s="1536" t="s">
        <v>1148</v>
      </c>
      <c r="B66" s="1537">
        <v>74</v>
      </c>
      <c r="C66" s="1538">
        <v>1.3</v>
      </c>
      <c r="D66" s="1538">
        <v>2.6</v>
      </c>
      <c r="E66" s="1539">
        <v>2.75</v>
      </c>
    </row>
    <row r="67" spans="1:5" ht="14.25" x14ac:dyDescent="0.2">
      <c r="A67" s="1536" t="s">
        <v>1149</v>
      </c>
      <c r="B67" s="1537">
        <v>59</v>
      </c>
      <c r="C67" s="1538">
        <v>0.8</v>
      </c>
      <c r="D67" s="1538">
        <v>2.2000000000000002</v>
      </c>
      <c r="E67" s="1539">
        <v>2.75</v>
      </c>
    </row>
    <row r="68" spans="1:5" ht="14.25" x14ac:dyDescent="0.2">
      <c r="A68" s="1536" t="s">
        <v>1150</v>
      </c>
      <c r="B68" s="1537">
        <v>50</v>
      </c>
      <c r="C68" s="1538">
        <v>0.8</v>
      </c>
      <c r="D68" s="1538">
        <v>1.6</v>
      </c>
      <c r="E68" s="1539">
        <v>2.75</v>
      </c>
    </row>
    <row r="69" spans="1:5" ht="14.25" x14ac:dyDescent="0.2">
      <c r="A69" s="1536" t="s">
        <v>2128</v>
      </c>
      <c r="B69" s="1537">
        <v>43</v>
      </c>
      <c r="C69" s="1538">
        <v>0.8</v>
      </c>
      <c r="D69" s="1538">
        <v>1.6</v>
      </c>
      <c r="E69" s="1539">
        <v>2.75</v>
      </c>
    </row>
    <row r="70" spans="1:5" ht="14.25" x14ac:dyDescent="0.2">
      <c r="A70" s="1536" t="s">
        <v>2129</v>
      </c>
      <c r="B70" s="1537">
        <v>12.81</v>
      </c>
      <c r="C70" s="1538">
        <v>0.91</v>
      </c>
      <c r="D70" s="1538">
        <v>0.3</v>
      </c>
      <c r="E70" s="1539">
        <v>1.5</v>
      </c>
    </row>
    <row r="71" spans="1:5" ht="14.25" x14ac:dyDescent="0.2">
      <c r="A71" s="999"/>
      <c r="B71" s="999"/>
      <c r="C71" s="998"/>
      <c r="D71" s="998"/>
      <c r="E71" s="997"/>
    </row>
    <row r="72" spans="1:5" ht="14.25" x14ac:dyDescent="0.2">
      <c r="A72" s="381"/>
      <c r="B72" s="381"/>
      <c r="C72" s="381"/>
      <c r="D72" s="381"/>
      <c r="E72" s="381"/>
    </row>
    <row r="73" spans="1:5" ht="14.25" x14ac:dyDescent="0.2">
      <c r="A73" s="381"/>
      <c r="B73" s="381"/>
      <c r="C73" s="381"/>
      <c r="D73" s="381"/>
      <c r="E73" s="381"/>
    </row>
    <row r="74" spans="1:5" ht="20.25" x14ac:dyDescent="0.2">
      <c r="A74" s="422" t="s">
        <v>1447</v>
      </c>
      <c r="B74" s="381"/>
      <c r="C74" s="381"/>
      <c r="D74" s="381"/>
      <c r="E74" s="381"/>
    </row>
    <row r="75" spans="1:5" ht="16.5" x14ac:dyDescent="0.2">
      <c r="A75" s="399" t="s">
        <v>1151</v>
      </c>
      <c r="B75" s="1128" t="s">
        <v>1142</v>
      </c>
      <c r="C75" s="1128" t="s">
        <v>1143</v>
      </c>
      <c r="D75" s="400" t="s">
        <v>907</v>
      </c>
      <c r="E75" s="400" t="s">
        <v>559</v>
      </c>
    </row>
    <row r="76" spans="1:5" ht="28.5" x14ac:dyDescent="0.2">
      <c r="A76" s="1388"/>
      <c r="B76" s="1389" t="s">
        <v>1062</v>
      </c>
      <c r="C76" s="502"/>
      <c r="D76" s="502"/>
      <c r="E76" s="1390"/>
    </row>
    <row r="77" spans="1:5" ht="14.25" x14ac:dyDescent="0.2">
      <c r="A77" s="387"/>
      <c r="B77" s="403"/>
      <c r="C77" s="1001"/>
      <c r="D77" s="1001"/>
      <c r="E77" s="404"/>
    </row>
    <row r="78" spans="1:5" ht="14.25" x14ac:dyDescent="0.2">
      <c r="A78" s="407" t="s">
        <v>1135</v>
      </c>
      <c r="B78" s="405">
        <v>3.5</v>
      </c>
      <c r="C78" s="1000">
        <v>0.7</v>
      </c>
      <c r="D78" s="1000">
        <v>0.8</v>
      </c>
      <c r="E78" s="406">
        <v>1.6</v>
      </c>
    </row>
    <row r="79" spans="1:5" ht="14.25" x14ac:dyDescent="0.2">
      <c r="A79" s="999"/>
      <c r="B79" s="999"/>
      <c r="C79" s="998"/>
      <c r="D79" s="998"/>
      <c r="E79" s="997"/>
    </row>
    <row r="80" spans="1:5" ht="14.25" x14ac:dyDescent="0.2">
      <c r="A80" s="381"/>
      <c r="B80" s="381"/>
      <c r="C80" s="381"/>
      <c r="D80" s="381"/>
      <c r="E80" s="381"/>
    </row>
    <row r="81" spans="1:5" ht="20.25" x14ac:dyDescent="0.2">
      <c r="A81" s="422" t="s">
        <v>1448</v>
      </c>
      <c r="B81" s="381"/>
      <c r="C81" s="381"/>
      <c r="D81" s="381"/>
      <c r="E81" s="381"/>
    </row>
    <row r="82" spans="1:5" ht="16.5" x14ac:dyDescent="0.2">
      <c r="A82" s="408" t="s">
        <v>1151</v>
      </c>
      <c r="B82" s="400" t="s">
        <v>1152</v>
      </c>
      <c r="C82" s="400" t="s">
        <v>1153</v>
      </c>
      <c r="D82" s="381"/>
      <c r="E82" s="381"/>
    </row>
    <row r="83" spans="1:5" ht="28.5" x14ac:dyDescent="0.2">
      <c r="A83" s="1388"/>
      <c r="B83" s="1389" t="s">
        <v>1062</v>
      </c>
      <c r="C83" s="1110"/>
      <c r="D83" s="381"/>
      <c r="E83" s="381"/>
    </row>
    <row r="84" spans="1:5" ht="14.25" x14ac:dyDescent="0.2">
      <c r="A84" s="387"/>
      <c r="B84" s="410"/>
      <c r="C84" s="396"/>
      <c r="D84" s="381"/>
      <c r="E84" s="381"/>
    </row>
    <row r="85" spans="1:5" ht="14.25" x14ac:dyDescent="0.2">
      <c r="A85" s="1540" t="s">
        <v>1135</v>
      </c>
      <c r="B85" s="1111">
        <v>2.2000000000000002</v>
      </c>
      <c r="C85" s="1541">
        <v>3173</v>
      </c>
      <c r="D85" s="381"/>
      <c r="E85" s="381"/>
    </row>
    <row r="86" spans="1:5" x14ac:dyDescent="0.2">
      <c r="A86" s="680"/>
      <c r="B86" s="680"/>
      <c r="C86" s="677"/>
    </row>
    <row r="89" spans="1:5" ht="20.25" x14ac:dyDescent="0.2">
      <c r="A89" s="422" t="s">
        <v>2014</v>
      </c>
      <c r="B89" s="381"/>
      <c r="C89" s="381"/>
    </row>
    <row r="90" spans="1:5" ht="15" x14ac:dyDescent="0.2">
      <c r="A90" s="408"/>
      <c r="B90" s="1107" t="s">
        <v>2016</v>
      </c>
      <c r="C90" s="400"/>
    </row>
    <row r="91" spans="1:5" ht="14.25" x14ac:dyDescent="0.2">
      <c r="A91" s="1108"/>
      <c r="B91" s="1109" t="s">
        <v>2017</v>
      </c>
      <c r="C91" s="1542" t="s">
        <v>2018</v>
      </c>
    </row>
    <row r="92" spans="1:5" ht="14.25" x14ac:dyDescent="0.2">
      <c r="A92" s="1108"/>
      <c r="B92" s="1109" t="s">
        <v>1123</v>
      </c>
      <c r="C92" s="1110" t="s">
        <v>1125</v>
      </c>
    </row>
    <row r="93" spans="1:5" ht="14.25" x14ac:dyDescent="0.2">
      <c r="A93" s="401"/>
      <c r="B93" s="402" t="s">
        <v>2015</v>
      </c>
      <c r="C93" s="409"/>
    </row>
    <row r="94" spans="1:5" ht="14.25" x14ac:dyDescent="0.2">
      <c r="A94" s="387"/>
      <c r="B94" s="410"/>
      <c r="C94" s="396"/>
    </row>
    <row r="95" spans="1:5" ht="14.25" x14ac:dyDescent="0.2">
      <c r="A95" s="1540">
        <v>2012</v>
      </c>
      <c r="B95" s="1111">
        <v>3380.6588376306222</v>
      </c>
      <c r="C95" s="1541"/>
    </row>
    <row r="96" spans="1:5" ht="14.25" x14ac:dyDescent="0.2">
      <c r="A96" s="1540">
        <v>2013</v>
      </c>
      <c r="B96" s="1111">
        <v>6407.1335615999988</v>
      </c>
      <c r="C96" s="1541"/>
    </row>
    <row r="97" spans="1:3" ht="14.25" x14ac:dyDescent="0.2">
      <c r="A97" s="1540">
        <v>2014</v>
      </c>
      <c r="B97" s="1111">
        <v>6572.7333330000001</v>
      </c>
      <c r="C97" s="1541"/>
    </row>
    <row r="98" spans="1:3" ht="14.25" x14ac:dyDescent="0.2">
      <c r="A98" s="1540">
        <v>2015</v>
      </c>
      <c r="B98" s="1111">
        <v>6195.6076014011014</v>
      </c>
      <c r="C98" s="1541"/>
    </row>
    <row r="99" spans="1:3" ht="14.25" x14ac:dyDescent="0.2">
      <c r="A99" s="1540">
        <v>2016</v>
      </c>
      <c r="B99" s="1111"/>
      <c r="C99" s="1541">
        <v>2986.4513685269148</v>
      </c>
    </row>
    <row r="100" spans="1:3" ht="14.25" x14ac:dyDescent="0.2">
      <c r="A100" s="1540">
        <v>2017</v>
      </c>
      <c r="B100" s="1111"/>
      <c r="C100" s="1541">
        <v>2883.767399601652</v>
      </c>
    </row>
    <row r="101" spans="1:3" ht="14.25" x14ac:dyDescent="0.2">
      <c r="A101" s="1540">
        <v>2018</v>
      </c>
      <c r="B101" s="1111"/>
      <c r="C101" s="1541">
        <v>7900.7333329999992</v>
      </c>
    </row>
    <row r="102" spans="1:3" ht="14.25" x14ac:dyDescent="0.2">
      <c r="A102" s="1540">
        <v>2019</v>
      </c>
      <c r="B102" s="1111"/>
      <c r="C102" s="1541">
        <v>8195.7875484615251</v>
      </c>
    </row>
    <row r="103" spans="1:3" ht="14.25" x14ac:dyDescent="0.2">
      <c r="A103" s="1540">
        <v>2020</v>
      </c>
      <c r="B103" s="1111"/>
      <c r="C103" s="1541">
        <v>8045.5999996666669</v>
      </c>
    </row>
    <row r="104" spans="1:3" ht="14.25" x14ac:dyDescent="0.2">
      <c r="A104" s="1540">
        <v>2021</v>
      </c>
      <c r="B104" s="1111"/>
      <c r="C104" s="1541">
        <v>8211.1666666666679</v>
      </c>
    </row>
    <row r="105" spans="1:3" x14ac:dyDescent="0.2">
      <c r="A105" s="680"/>
      <c r="B105" s="680"/>
      <c r="C105" s="677"/>
    </row>
  </sheetData>
  <mergeCells count="3">
    <mergeCell ref="A41:A42"/>
    <mergeCell ref="C41:C42"/>
    <mergeCell ref="A1:F1"/>
  </mergeCells>
  <hyperlinks>
    <hyperlink ref="A1" location="Contents!A1" display="To table of contents" xr:uid="{F8406EC6-AF7E-48BA-B889-43079BE6CFE1}"/>
  </hyperlinks>
  <pageMargins left="0.7" right="0.7" top="0.75" bottom="0.75" header="0.3" footer="0.3"/>
  <pageSetup paperSize="9" orientation="portrait" r:id="rId1"/>
  <customProperties>
    <customPr name="EpmWorksheetKeyString_GUID" r:id="rId2"/>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0CF45-2DC3-4AFF-99E3-47D16625029F}">
  <sheetPr>
    <tabColor theme="4" tint="0.79998168889431442"/>
  </sheetPr>
  <dimension ref="A1:I79"/>
  <sheetViews>
    <sheetView zoomScale="70" zoomScaleNormal="70" workbookViewId="0">
      <selection sqref="A1:B1"/>
    </sheetView>
  </sheetViews>
  <sheetFormatPr defaultColWidth="10.6640625" defaultRowHeight="12.75" x14ac:dyDescent="0.2"/>
  <cols>
    <col min="1" max="1" width="59.1640625" style="311" customWidth="1"/>
    <col min="2" max="7" width="18.33203125" style="311" customWidth="1"/>
    <col min="8" max="16384" width="10.6640625" style="311"/>
  </cols>
  <sheetData>
    <row r="1" spans="1:9" ht="31.5" customHeight="1" x14ac:dyDescent="0.2">
      <c r="A1" s="1744" t="s">
        <v>2</v>
      </c>
      <c r="B1" s="1744"/>
    </row>
    <row r="2" spans="1:9" ht="18.75" x14ac:dyDescent="0.2">
      <c r="A2" s="411" t="s">
        <v>1154</v>
      </c>
    </row>
    <row r="3" spans="1:9" ht="18.75" x14ac:dyDescent="0.2">
      <c r="A3" s="412" t="s">
        <v>1155</v>
      </c>
    </row>
    <row r="4" spans="1:9" ht="18.75" x14ac:dyDescent="0.2">
      <c r="A4" s="411"/>
    </row>
    <row r="5" spans="1:9" ht="20.25" x14ac:dyDescent="0.2">
      <c r="A5" s="422" t="s">
        <v>1156</v>
      </c>
      <c r="B5" s="381"/>
      <c r="C5" s="381"/>
      <c r="D5" s="381"/>
      <c r="E5" s="381"/>
      <c r="F5" s="381"/>
      <c r="G5" s="381"/>
    </row>
    <row r="6" spans="1:9" ht="16.5" x14ac:dyDescent="0.2">
      <c r="A6" s="413" t="s">
        <v>1137</v>
      </c>
      <c r="B6" s="1128" t="s">
        <v>1157</v>
      </c>
      <c r="C6" s="1128" t="s">
        <v>1157</v>
      </c>
      <c r="D6" s="1845" t="s">
        <v>1142</v>
      </c>
      <c r="E6" s="1846"/>
      <c r="F6" s="1847"/>
      <c r="G6" s="1841" t="s">
        <v>1143</v>
      </c>
      <c r="H6" s="1842" t="s">
        <v>1158</v>
      </c>
      <c r="I6" s="1841" t="s">
        <v>559</v>
      </c>
    </row>
    <row r="7" spans="1:9" ht="15" x14ac:dyDescent="0.2">
      <c r="A7" s="414" t="s">
        <v>1159</v>
      </c>
      <c r="B7" s="1129" t="s">
        <v>1160</v>
      </c>
      <c r="C7" s="1129" t="s">
        <v>1161</v>
      </c>
      <c r="D7" s="1391" t="s">
        <v>1445</v>
      </c>
      <c r="E7" s="1391" t="s">
        <v>1446</v>
      </c>
      <c r="F7" s="1127" t="s">
        <v>2130</v>
      </c>
      <c r="G7" s="1842"/>
      <c r="H7" s="1848"/>
      <c r="I7" s="1842"/>
    </row>
    <row r="8" spans="1:9" ht="14.25" x14ac:dyDescent="0.2">
      <c r="A8" s="1387"/>
      <c r="B8" s="1392"/>
      <c r="C8" s="502"/>
      <c r="D8" s="502"/>
      <c r="E8" s="502"/>
      <c r="F8" s="502"/>
      <c r="G8" s="502"/>
      <c r="H8" s="502"/>
      <c r="I8" s="1390"/>
    </row>
    <row r="9" spans="1:9" ht="15" x14ac:dyDescent="0.25">
      <c r="A9" s="415">
        <v>10</v>
      </c>
      <c r="B9" s="416">
        <v>1.2</v>
      </c>
      <c r="C9" s="503">
        <v>1.21</v>
      </c>
      <c r="D9" s="503">
        <v>1.34</v>
      </c>
      <c r="E9" s="1008">
        <v>1.74</v>
      </c>
      <c r="F9" s="1393">
        <v>6</v>
      </c>
      <c r="G9" s="503">
        <v>1.63</v>
      </c>
      <c r="H9" s="503">
        <v>4.46</v>
      </c>
      <c r="I9" s="417">
        <v>5.22</v>
      </c>
    </row>
    <row r="10" spans="1:9" ht="15" x14ac:dyDescent="0.25">
      <c r="A10" s="415">
        <v>15</v>
      </c>
      <c r="B10" s="416">
        <v>1.1499999999999999</v>
      </c>
      <c r="C10" s="503">
        <v>1.18</v>
      </c>
      <c r="D10" s="503">
        <v>1.17</v>
      </c>
      <c r="E10" s="1008">
        <v>1.52</v>
      </c>
      <c r="F10" s="1393">
        <v>3</v>
      </c>
      <c r="G10" s="503">
        <v>1.32</v>
      </c>
      <c r="H10" s="503">
        <v>2.74</v>
      </c>
      <c r="I10" s="417">
        <v>3.51</v>
      </c>
    </row>
    <row r="11" spans="1:9" ht="15" x14ac:dyDescent="0.25">
      <c r="A11" s="415">
        <v>20</v>
      </c>
      <c r="B11" s="416">
        <v>1.1000000000000001</v>
      </c>
      <c r="C11" s="503">
        <v>1.1499999999999999</v>
      </c>
      <c r="D11" s="503">
        <v>1.1000000000000001</v>
      </c>
      <c r="E11" s="1008">
        <v>1.36</v>
      </c>
      <c r="F11" s="1393">
        <v>1.75</v>
      </c>
      <c r="G11" s="503">
        <v>1.19</v>
      </c>
      <c r="H11" s="503">
        <v>2.02</v>
      </c>
      <c r="I11" s="417">
        <v>2.66</v>
      </c>
    </row>
    <row r="12" spans="1:9" ht="15" x14ac:dyDescent="0.25">
      <c r="A12" s="415">
        <v>25</v>
      </c>
      <c r="B12" s="416">
        <v>1.07</v>
      </c>
      <c r="C12" s="503">
        <v>1.1299999999999999</v>
      </c>
      <c r="D12" s="503">
        <v>1.06</v>
      </c>
      <c r="E12" s="1008">
        <v>1.3</v>
      </c>
      <c r="F12" s="1393">
        <v>1.45</v>
      </c>
      <c r="G12" s="503">
        <v>1.1200000000000001</v>
      </c>
      <c r="H12" s="503">
        <v>1.65</v>
      </c>
      <c r="I12" s="417">
        <v>2.14</v>
      </c>
    </row>
    <row r="13" spans="1:9" ht="15" x14ac:dyDescent="0.25">
      <c r="A13" s="415">
        <v>30</v>
      </c>
      <c r="B13" s="416">
        <v>1.06</v>
      </c>
      <c r="C13" s="503">
        <v>1.1100000000000001</v>
      </c>
      <c r="D13" s="503">
        <v>1.04</v>
      </c>
      <c r="E13" s="1008">
        <v>1.32</v>
      </c>
      <c r="F13" s="1393">
        <v>1.45</v>
      </c>
      <c r="G13" s="503">
        <v>1.08</v>
      </c>
      <c r="H13" s="503">
        <v>1.42</v>
      </c>
      <c r="I13" s="417">
        <v>1.8</v>
      </c>
    </row>
    <row r="14" spans="1:9" ht="27" customHeight="1" x14ac:dyDescent="0.25">
      <c r="A14" s="415">
        <v>35</v>
      </c>
      <c r="B14" s="416">
        <v>1.05</v>
      </c>
      <c r="C14" s="503">
        <v>1.0900000000000001</v>
      </c>
      <c r="D14" s="503">
        <v>1.03</v>
      </c>
      <c r="E14" s="1008">
        <v>1.34</v>
      </c>
      <c r="F14" s="1393">
        <v>1.45</v>
      </c>
      <c r="G14" s="503">
        <v>1.05</v>
      </c>
      <c r="H14" s="503">
        <v>1.27</v>
      </c>
      <c r="I14" s="417">
        <v>1.56</v>
      </c>
    </row>
    <row r="15" spans="1:9" ht="15" x14ac:dyDescent="0.25">
      <c r="A15" s="415">
        <v>40</v>
      </c>
      <c r="B15" s="416">
        <v>1.0449999999999999</v>
      </c>
      <c r="C15" s="503">
        <v>1.07</v>
      </c>
      <c r="D15" s="503">
        <v>1.02</v>
      </c>
      <c r="E15" s="1008">
        <v>1.34</v>
      </c>
      <c r="F15" s="1393">
        <v>1.45</v>
      </c>
      <c r="G15" s="503">
        <v>1.03</v>
      </c>
      <c r="H15" s="503">
        <v>1.1599999999999999</v>
      </c>
      <c r="I15" s="417">
        <v>1.38</v>
      </c>
    </row>
    <row r="16" spans="1:9" ht="15" x14ac:dyDescent="0.25">
      <c r="A16" s="415">
        <v>45</v>
      </c>
      <c r="B16" s="416">
        <v>1.0349999999999999</v>
      </c>
      <c r="C16" s="503">
        <v>1.05</v>
      </c>
      <c r="D16" s="503">
        <v>1.01</v>
      </c>
      <c r="E16" s="1008">
        <v>1.32</v>
      </c>
      <c r="F16" s="1393">
        <v>1.45</v>
      </c>
      <c r="G16" s="503">
        <v>1.01</v>
      </c>
      <c r="H16" s="503">
        <v>1.0900000000000001</v>
      </c>
      <c r="I16" s="417">
        <v>1.23</v>
      </c>
    </row>
    <row r="17" spans="1:9" ht="15" x14ac:dyDescent="0.25">
      <c r="A17" s="415">
        <v>50</v>
      </c>
      <c r="B17" s="416">
        <v>1.03</v>
      </c>
      <c r="C17" s="503">
        <v>1.04</v>
      </c>
      <c r="D17" s="503">
        <v>1</v>
      </c>
      <c r="E17" s="1008">
        <v>1.3</v>
      </c>
      <c r="F17" s="1393">
        <v>1.45</v>
      </c>
      <c r="G17" s="503">
        <v>1.01</v>
      </c>
      <c r="H17" s="503">
        <v>1.03</v>
      </c>
      <c r="I17" s="417">
        <v>1.1200000000000001</v>
      </c>
    </row>
    <row r="18" spans="1:9" ht="15" x14ac:dyDescent="0.25">
      <c r="A18" s="415">
        <v>55</v>
      </c>
      <c r="B18" s="416">
        <v>1.0249999999999999</v>
      </c>
      <c r="C18" s="503">
        <v>1.03</v>
      </c>
      <c r="D18" s="503">
        <v>1</v>
      </c>
      <c r="E18" s="1008">
        <v>1.27</v>
      </c>
      <c r="F18" s="1393">
        <v>1.45</v>
      </c>
      <c r="G18" s="503">
        <v>1</v>
      </c>
      <c r="H18" s="503">
        <v>1</v>
      </c>
      <c r="I18" s="417">
        <v>1.06</v>
      </c>
    </row>
    <row r="19" spans="1:9" ht="29.25" customHeight="1" x14ac:dyDescent="0.25">
      <c r="A19" s="415">
        <v>60</v>
      </c>
      <c r="B19" s="416">
        <v>1.0149999999999999</v>
      </c>
      <c r="C19" s="503">
        <v>1.02</v>
      </c>
      <c r="D19" s="503">
        <v>0.99</v>
      </c>
      <c r="E19" s="1008">
        <v>1.23</v>
      </c>
      <c r="F19" s="1393">
        <v>1.4</v>
      </c>
      <c r="G19" s="503">
        <v>1</v>
      </c>
      <c r="H19" s="503">
        <v>0.98</v>
      </c>
      <c r="I19" s="417">
        <v>1</v>
      </c>
    </row>
    <row r="20" spans="1:9" ht="15" x14ac:dyDescent="0.25">
      <c r="A20" s="415">
        <v>65</v>
      </c>
      <c r="B20" s="416">
        <v>1.01</v>
      </c>
      <c r="C20" s="503">
        <v>1.01</v>
      </c>
      <c r="D20" s="503">
        <v>0.99</v>
      </c>
      <c r="E20" s="1008">
        <v>1.1299999999999999</v>
      </c>
      <c r="F20" s="1393">
        <v>1.25</v>
      </c>
      <c r="G20" s="503">
        <v>0.99</v>
      </c>
      <c r="H20" s="503">
        <v>0.95</v>
      </c>
      <c r="I20" s="417">
        <v>0.94</v>
      </c>
    </row>
    <row r="21" spans="1:9" ht="15" x14ac:dyDescent="0.25">
      <c r="A21" s="415">
        <v>70</v>
      </c>
      <c r="B21" s="416">
        <v>1</v>
      </c>
      <c r="C21" s="503">
        <v>1.01</v>
      </c>
      <c r="D21" s="503">
        <v>0.98</v>
      </c>
      <c r="E21" s="1008">
        <v>1.01</v>
      </c>
      <c r="F21" s="1393">
        <v>1</v>
      </c>
      <c r="G21" s="503">
        <v>0.99</v>
      </c>
      <c r="H21" s="503">
        <v>0.92</v>
      </c>
      <c r="I21" s="417">
        <v>0.88</v>
      </c>
    </row>
    <row r="22" spans="1:9" ht="15" x14ac:dyDescent="0.25">
      <c r="A22" s="415">
        <v>75</v>
      </c>
      <c r="B22" s="416">
        <v>1</v>
      </c>
      <c r="C22" s="503">
        <v>1</v>
      </c>
      <c r="D22" s="503">
        <v>0.98</v>
      </c>
      <c r="E22" s="1008">
        <v>0.95</v>
      </c>
      <c r="F22" s="1393">
        <v>0.85</v>
      </c>
      <c r="G22" s="503">
        <v>0.98</v>
      </c>
      <c r="H22" s="503">
        <v>0.89</v>
      </c>
      <c r="I22" s="417">
        <v>0.82</v>
      </c>
    </row>
    <row r="23" spans="1:9" ht="15" x14ac:dyDescent="0.25">
      <c r="A23" s="415">
        <v>80</v>
      </c>
      <c r="B23" s="416">
        <v>1.01</v>
      </c>
      <c r="C23" s="503">
        <v>1</v>
      </c>
      <c r="D23" s="503">
        <v>0.97</v>
      </c>
      <c r="E23" s="1008">
        <v>0.95</v>
      </c>
      <c r="F23" s="1393">
        <v>0.85</v>
      </c>
      <c r="G23" s="503">
        <v>0.98</v>
      </c>
      <c r="H23" s="503">
        <v>0.87</v>
      </c>
      <c r="I23" s="417">
        <v>0.76</v>
      </c>
    </row>
    <row r="24" spans="1:9" ht="28.5" customHeight="1" x14ac:dyDescent="0.25">
      <c r="A24" s="415">
        <v>85</v>
      </c>
      <c r="B24" s="416">
        <v>1.02</v>
      </c>
      <c r="C24" s="503">
        <v>1</v>
      </c>
      <c r="D24" s="503">
        <v>0.97</v>
      </c>
      <c r="E24" s="1008">
        <v>0.95</v>
      </c>
      <c r="F24" s="1393">
        <v>0.85</v>
      </c>
      <c r="G24" s="503">
        <v>0.97</v>
      </c>
      <c r="H24" s="503">
        <v>0.84</v>
      </c>
      <c r="I24" s="417">
        <v>0.7</v>
      </c>
    </row>
    <row r="25" spans="1:9" ht="15" x14ac:dyDescent="0.25">
      <c r="A25" s="415">
        <v>90</v>
      </c>
      <c r="B25" s="416">
        <v>1.03</v>
      </c>
      <c r="C25" s="503">
        <v>1.01</v>
      </c>
      <c r="D25" s="503">
        <v>0.97</v>
      </c>
      <c r="E25" s="1008">
        <v>0.95</v>
      </c>
      <c r="F25" s="1393">
        <v>0.85</v>
      </c>
      <c r="G25" s="503">
        <v>0.97</v>
      </c>
      <c r="H25" s="503">
        <v>0.85</v>
      </c>
      <c r="I25" s="417">
        <v>0.7</v>
      </c>
    </row>
    <row r="26" spans="1:9" ht="15" x14ac:dyDescent="0.25">
      <c r="A26" s="415">
        <v>95</v>
      </c>
      <c r="B26" s="416">
        <v>1.04</v>
      </c>
      <c r="C26" s="503">
        <v>1.02</v>
      </c>
      <c r="D26" s="503">
        <v>0.97</v>
      </c>
      <c r="E26" s="1008">
        <v>0.95</v>
      </c>
      <c r="F26" s="1393">
        <v>0.85</v>
      </c>
      <c r="G26" s="503">
        <v>0.97</v>
      </c>
      <c r="H26" s="503">
        <v>0.86</v>
      </c>
      <c r="I26" s="417">
        <v>0.7</v>
      </c>
    </row>
    <row r="27" spans="1:9" ht="15" x14ac:dyDescent="0.25">
      <c r="A27" s="415">
        <v>100</v>
      </c>
      <c r="B27" s="416">
        <v>1.05</v>
      </c>
      <c r="C27" s="503">
        <v>1.02</v>
      </c>
      <c r="D27" s="503">
        <v>0.97</v>
      </c>
      <c r="E27" s="1008">
        <v>0.95</v>
      </c>
      <c r="F27" s="1393">
        <v>0.85</v>
      </c>
      <c r="G27" s="503">
        <v>0.97</v>
      </c>
      <c r="H27" s="503">
        <v>0.87</v>
      </c>
      <c r="I27" s="417">
        <v>0.7</v>
      </c>
    </row>
    <row r="28" spans="1:9" ht="14.25" x14ac:dyDescent="0.2">
      <c r="A28" s="999"/>
      <c r="B28" s="999"/>
      <c r="C28" s="998"/>
      <c r="D28" s="998"/>
      <c r="E28" s="998"/>
      <c r="F28" s="998"/>
      <c r="G28" s="998"/>
      <c r="H28" s="998"/>
      <c r="I28" s="997"/>
    </row>
    <row r="29" spans="1:9" ht="14.25" x14ac:dyDescent="0.2">
      <c r="A29" s="381"/>
      <c r="B29" s="381"/>
      <c r="C29" s="381"/>
      <c r="D29" s="381"/>
      <c r="E29" s="381"/>
      <c r="F29" s="381"/>
      <c r="G29" s="381"/>
    </row>
    <row r="30" spans="1:9" ht="20.25" x14ac:dyDescent="0.2">
      <c r="A30" s="422" t="s">
        <v>1162</v>
      </c>
      <c r="B30" s="381"/>
      <c r="C30" s="381"/>
      <c r="D30" s="381"/>
      <c r="E30" s="381"/>
      <c r="F30" s="381"/>
      <c r="G30" s="381"/>
    </row>
    <row r="31" spans="1:9" ht="14.25" customHeight="1" x14ac:dyDescent="0.2">
      <c r="A31" s="413" t="s">
        <v>1163</v>
      </c>
      <c r="B31" s="1843" t="s">
        <v>1164</v>
      </c>
      <c r="C31" s="1843" t="s">
        <v>1165</v>
      </c>
      <c r="D31" s="1843" t="s">
        <v>1166</v>
      </c>
      <c r="E31" s="1843" t="s">
        <v>1143</v>
      </c>
      <c r="F31" s="1843" t="s">
        <v>1158</v>
      </c>
      <c r="G31" s="1843" t="s">
        <v>559</v>
      </c>
    </row>
    <row r="32" spans="1:9" ht="14.25" customHeight="1" x14ac:dyDescent="0.2">
      <c r="A32" s="414" t="s">
        <v>1167</v>
      </c>
      <c r="B32" s="1844"/>
      <c r="C32" s="1844"/>
      <c r="D32" s="1844"/>
      <c r="E32" s="1844"/>
      <c r="F32" s="1844"/>
      <c r="G32" s="1844"/>
    </row>
    <row r="33" spans="1:7" ht="15" x14ac:dyDescent="0.2">
      <c r="A33" s="418"/>
      <c r="B33" s="419"/>
      <c r="C33" s="1394"/>
      <c r="D33" s="1394"/>
      <c r="E33" s="1394"/>
      <c r="F33" s="1394"/>
      <c r="G33" s="420"/>
    </row>
    <row r="34" spans="1:7" ht="14.25" x14ac:dyDescent="0.2">
      <c r="A34" s="415">
        <v>10</v>
      </c>
      <c r="B34" s="416">
        <v>1.4</v>
      </c>
      <c r="C34" s="503">
        <v>3.04</v>
      </c>
      <c r="D34" s="503">
        <v>0.3</v>
      </c>
      <c r="E34" s="503">
        <v>3</v>
      </c>
      <c r="F34" s="503">
        <v>5.44</v>
      </c>
      <c r="G34" s="417">
        <v>11.65</v>
      </c>
    </row>
    <row r="35" spans="1:7" ht="14.25" x14ac:dyDescent="0.2">
      <c r="A35" s="415">
        <v>15</v>
      </c>
      <c r="B35" s="416">
        <v>1.4</v>
      </c>
      <c r="C35" s="503">
        <v>3.04</v>
      </c>
      <c r="D35" s="503">
        <v>0.34</v>
      </c>
      <c r="E35" s="503">
        <v>2.8</v>
      </c>
      <c r="F35" s="503">
        <v>5.1100000000000003</v>
      </c>
      <c r="G35" s="417">
        <v>10.83</v>
      </c>
    </row>
    <row r="36" spans="1:7" ht="14.25" x14ac:dyDescent="0.2">
      <c r="A36" s="415">
        <v>20</v>
      </c>
      <c r="B36" s="416">
        <v>1.4</v>
      </c>
      <c r="C36" s="503">
        <v>3.04</v>
      </c>
      <c r="D36" s="503">
        <v>0.37</v>
      </c>
      <c r="E36" s="503">
        <v>2.8</v>
      </c>
      <c r="F36" s="503">
        <v>4.72</v>
      </c>
      <c r="G36" s="417">
        <v>9.9600000000000009</v>
      </c>
    </row>
    <row r="37" spans="1:7" ht="14.25" x14ac:dyDescent="0.2">
      <c r="A37" s="415">
        <v>25</v>
      </c>
      <c r="B37" s="416">
        <v>1.4</v>
      </c>
      <c r="C37" s="503">
        <v>3.04</v>
      </c>
      <c r="D37" s="503">
        <v>0.41</v>
      </c>
      <c r="E37" s="503">
        <v>2.8</v>
      </c>
      <c r="F37" s="503">
        <v>4.3899999999999997</v>
      </c>
      <c r="G37" s="417">
        <v>9.09</v>
      </c>
    </row>
    <row r="38" spans="1:7" ht="14.25" x14ac:dyDescent="0.2">
      <c r="A38" s="415">
        <v>30</v>
      </c>
      <c r="B38" s="416">
        <v>1.2</v>
      </c>
      <c r="C38" s="503">
        <v>2.02</v>
      </c>
      <c r="D38" s="503">
        <v>0.44</v>
      </c>
      <c r="E38" s="503">
        <v>1.5</v>
      </c>
      <c r="F38" s="503">
        <v>4</v>
      </c>
      <c r="G38" s="417">
        <v>8.26</v>
      </c>
    </row>
    <row r="39" spans="1:7" ht="29.25" customHeight="1" x14ac:dyDescent="0.2">
      <c r="A39" s="415">
        <v>35</v>
      </c>
      <c r="B39" s="416">
        <v>1</v>
      </c>
      <c r="C39" s="503">
        <v>1</v>
      </c>
      <c r="D39" s="503">
        <v>0.47</v>
      </c>
      <c r="E39" s="503">
        <v>1</v>
      </c>
      <c r="F39" s="503">
        <v>3.61</v>
      </c>
      <c r="G39" s="417">
        <v>7.39</v>
      </c>
    </row>
    <row r="40" spans="1:7" ht="14.25" x14ac:dyDescent="0.2">
      <c r="A40" s="415">
        <v>40</v>
      </c>
      <c r="B40" s="416">
        <v>1</v>
      </c>
      <c r="C40" s="503">
        <v>1</v>
      </c>
      <c r="D40" s="503">
        <v>0.51</v>
      </c>
      <c r="E40" s="503">
        <v>1</v>
      </c>
      <c r="F40" s="503">
        <v>3.28</v>
      </c>
      <c r="G40" s="417">
        <v>6.57</v>
      </c>
    </row>
    <row r="41" spans="1:7" ht="14.25" x14ac:dyDescent="0.2">
      <c r="A41" s="415">
        <v>45</v>
      </c>
      <c r="B41" s="416">
        <v>1</v>
      </c>
      <c r="C41" s="503">
        <v>1</v>
      </c>
      <c r="D41" s="503">
        <v>0.54</v>
      </c>
      <c r="E41" s="503">
        <v>1</v>
      </c>
      <c r="F41" s="503">
        <v>2.89</v>
      </c>
      <c r="G41" s="417">
        <v>5.7</v>
      </c>
    </row>
    <row r="42" spans="1:7" ht="14.25" x14ac:dyDescent="0.2">
      <c r="A42" s="415">
        <v>50</v>
      </c>
      <c r="B42" s="416">
        <v>1</v>
      </c>
      <c r="C42" s="503">
        <v>1</v>
      </c>
      <c r="D42" s="503">
        <v>0.56999999999999995</v>
      </c>
      <c r="E42" s="503">
        <v>1</v>
      </c>
      <c r="F42" s="503">
        <v>2.56</v>
      </c>
      <c r="G42" s="417">
        <v>4.83</v>
      </c>
    </row>
    <row r="43" spans="1:7" ht="14.25" x14ac:dyDescent="0.2">
      <c r="A43" s="415">
        <v>55</v>
      </c>
      <c r="B43" s="416">
        <v>1</v>
      </c>
      <c r="C43" s="503">
        <v>1</v>
      </c>
      <c r="D43" s="503">
        <v>0.61</v>
      </c>
      <c r="E43" s="503">
        <v>1</v>
      </c>
      <c r="F43" s="503">
        <v>2.17</v>
      </c>
      <c r="G43" s="417">
        <v>4</v>
      </c>
    </row>
    <row r="44" spans="1:7" ht="29.25" customHeight="1" x14ac:dyDescent="0.2">
      <c r="A44" s="415">
        <v>60</v>
      </c>
      <c r="B44" s="416">
        <v>1</v>
      </c>
      <c r="C44" s="503">
        <v>1</v>
      </c>
      <c r="D44" s="503">
        <v>0.64</v>
      </c>
      <c r="E44" s="503">
        <v>1</v>
      </c>
      <c r="F44" s="503">
        <v>1.83</v>
      </c>
      <c r="G44" s="417">
        <v>3.13</v>
      </c>
    </row>
    <row r="45" spans="1:7" ht="14.25" x14ac:dyDescent="0.2">
      <c r="A45" s="415">
        <v>65</v>
      </c>
      <c r="B45" s="416">
        <v>1</v>
      </c>
      <c r="C45" s="503">
        <v>1</v>
      </c>
      <c r="D45" s="503">
        <v>0.68</v>
      </c>
      <c r="E45" s="503">
        <v>1</v>
      </c>
      <c r="F45" s="503">
        <v>1.44</v>
      </c>
      <c r="G45" s="417">
        <v>2.2599999999999998</v>
      </c>
    </row>
    <row r="46" spans="1:7" ht="14.25" x14ac:dyDescent="0.2">
      <c r="A46" s="415">
        <v>70</v>
      </c>
      <c r="B46" s="416">
        <v>1</v>
      </c>
      <c r="C46" s="503">
        <v>1</v>
      </c>
      <c r="D46" s="503">
        <v>0.76</v>
      </c>
      <c r="E46" s="503">
        <v>1</v>
      </c>
      <c r="F46" s="503">
        <v>1.33</v>
      </c>
      <c r="G46" s="417">
        <v>1.96</v>
      </c>
    </row>
    <row r="47" spans="1:7" ht="14.25" x14ac:dyDescent="0.2">
      <c r="A47" s="415">
        <v>75</v>
      </c>
      <c r="B47" s="416">
        <v>1</v>
      </c>
      <c r="C47" s="503">
        <v>1</v>
      </c>
      <c r="D47" s="503">
        <v>0.84</v>
      </c>
      <c r="E47" s="503">
        <v>1</v>
      </c>
      <c r="F47" s="503">
        <v>1.22</v>
      </c>
      <c r="G47" s="417">
        <v>1.65</v>
      </c>
    </row>
    <row r="48" spans="1:7" ht="14.25" x14ac:dyDescent="0.2">
      <c r="A48" s="415">
        <v>80</v>
      </c>
      <c r="B48" s="416">
        <v>1</v>
      </c>
      <c r="C48" s="503">
        <v>1</v>
      </c>
      <c r="D48" s="503">
        <v>0.92</v>
      </c>
      <c r="E48" s="503">
        <v>1</v>
      </c>
      <c r="F48" s="503">
        <v>1.1100000000000001</v>
      </c>
      <c r="G48" s="417">
        <v>1.3</v>
      </c>
    </row>
    <row r="49" spans="1:7" ht="26.25" customHeight="1" x14ac:dyDescent="0.2">
      <c r="A49" s="415">
        <v>85</v>
      </c>
      <c r="B49" s="416">
        <v>1</v>
      </c>
      <c r="C49" s="503">
        <v>1</v>
      </c>
      <c r="D49" s="503">
        <v>1</v>
      </c>
      <c r="E49" s="503">
        <v>1</v>
      </c>
      <c r="F49" s="503">
        <v>1</v>
      </c>
      <c r="G49" s="417">
        <v>1</v>
      </c>
    </row>
    <row r="50" spans="1:7" ht="14.25" x14ac:dyDescent="0.2">
      <c r="A50" s="415">
        <v>90</v>
      </c>
      <c r="B50" s="416">
        <v>1</v>
      </c>
      <c r="C50" s="503">
        <v>1</v>
      </c>
      <c r="D50" s="503">
        <v>1</v>
      </c>
      <c r="E50" s="503">
        <v>1</v>
      </c>
      <c r="F50" s="503">
        <v>1</v>
      </c>
      <c r="G50" s="417">
        <v>1</v>
      </c>
    </row>
    <row r="51" spans="1:7" ht="14.25" x14ac:dyDescent="0.2">
      <c r="A51" s="415">
        <v>95</v>
      </c>
      <c r="B51" s="416">
        <v>1</v>
      </c>
      <c r="C51" s="503">
        <v>1</v>
      </c>
      <c r="D51" s="503">
        <v>1</v>
      </c>
      <c r="E51" s="503">
        <v>1</v>
      </c>
      <c r="F51" s="503">
        <v>1</v>
      </c>
      <c r="G51" s="417">
        <v>1</v>
      </c>
    </row>
    <row r="52" spans="1:7" ht="14.25" x14ac:dyDescent="0.2">
      <c r="A52" s="415">
        <v>100</v>
      </c>
      <c r="B52" s="416">
        <v>1</v>
      </c>
      <c r="C52" s="503">
        <v>1</v>
      </c>
      <c r="D52" s="503">
        <v>1</v>
      </c>
      <c r="E52" s="503">
        <v>1</v>
      </c>
      <c r="F52" s="503">
        <v>1</v>
      </c>
      <c r="G52" s="417">
        <v>1</v>
      </c>
    </row>
    <row r="53" spans="1:7" ht="14.25" x14ac:dyDescent="0.2">
      <c r="A53" s="1007"/>
      <c r="B53" s="999"/>
      <c r="C53" s="998"/>
      <c r="D53" s="998"/>
      <c r="E53" s="998"/>
      <c r="F53" s="998"/>
      <c r="G53" s="997"/>
    </row>
    <row r="54" spans="1:7" ht="14.25" x14ac:dyDescent="0.2">
      <c r="A54" s="381"/>
      <c r="B54" s="381"/>
      <c r="C54" s="381"/>
      <c r="D54" s="381"/>
      <c r="E54" s="381"/>
      <c r="F54" s="381"/>
      <c r="G54" s="381"/>
    </row>
    <row r="55" spans="1:7" ht="14.25" x14ac:dyDescent="0.2">
      <c r="A55" s="381"/>
      <c r="B55" s="381"/>
      <c r="C55" s="381"/>
      <c r="D55" s="381"/>
      <c r="E55" s="381"/>
      <c r="F55" s="381"/>
      <c r="G55" s="381"/>
    </row>
    <row r="56" spans="1:7" ht="20.25" x14ac:dyDescent="0.2">
      <c r="A56" s="422" t="s">
        <v>1168</v>
      </c>
      <c r="B56" s="381"/>
      <c r="C56" s="381"/>
      <c r="D56" s="381"/>
      <c r="E56" s="381"/>
      <c r="F56" s="381"/>
      <c r="G56" s="381"/>
    </row>
    <row r="57" spans="1:7" ht="15" customHeight="1" x14ac:dyDescent="0.2">
      <c r="A57" s="413" t="s">
        <v>1163</v>
      </c>
      <c r="B57" s="1843" t="s">
        <v>1157</v>
      </c>
      <c r="C57" s="1843" t="s">
        <v>1166</v>
      </c>
      <c r="D57" s="1843" t="s">
        <v>1143</v>
      </c>
      <c r="E57" s="1843" t="s">
        <v>907</v>
      </c>
      <c r="F57" s="1843" t="s">
        <v>559</v>
      </c>
    </row>
    <row r="58" spans="1:7" ht="14.25" customHeight="1" x14ac:dyDescent="0.2">
      <c r="A58" s="414" t="s">
        <v>1167</v>
      </c>
      <c r="B58" s="1844"/>
      <c r="C58" s="1844"/>
      <c r="D58" s="1844"/>
      <c r="E58" s="1844"/>
      <c r="F58" s="1844"/>
    </row>
    <row r="59" spans="1:7" ht="15" x14ac:dyDescent="0.2">
      <c r="A59" s="418"/>
      <c r="B59" s="419"/>
      <c r="C59" s="1394"/>
      <c r="D59" s="1394"/>
      <c r="E59" s="1394"/>
      <c r="F59" s="420"/>
    </row>
    <row r="60" spans="1:7" ht="14.25" x14ac:dyDescent="0.2">
      <c r="A60" s="415">
        <v>10</v>
      </c>
      <c r="B60" s="416">
        <v>1.26</v>
      </c>
      <c r="C60" s="503">
        <v>0.23</v>
      </c>
      <c r="D60" s="503">
        <v>0.98</v>
      </c>
      <c r="E60" s="503">
        <v>48.71</v>
      </c>
      <c r="F60" s="417">
        <v>64.400000000000006</v>
      </c>
    </row>
    <row r="61" spans="1:7" ht="14.25" x14ac:dyDescent="0.2">
      <c r="A61" s="415">
        <v>15</v>
      </c>
      <c r="B61" s="416">
        <v>1.17</v>
      </c>
      <c r="C61" s="503">
        <v>0.3</v>
      </c>
      <c r="D61" s="503">
        <v>0.95</v>
      </c>
      <c r="E61" s="503">
        <v>37.729999999999997</v>
      </c>
      <c r="F61" s="417">
        <v>51.15</v>
      </c>
    </row>
    <row r="62" spans="1:7" ht="14.25" x14ac:dyDescent="0.2">
      <c r="A62" s="415">
        <v>20</v>
      </c>
      <c r="B62" s="416">
        <v>1.04</v>
      </c>
      <c r="C62" s="503">
        <v>0.41</v>
      </c>
      <c r="D62" s="503">
        <v>0.9</v>
      </c>
      <c r="E62" s="503">
        <v>22.35</v>
      </c>
      <c r="F62" s="417">
        <v>32.6</v>
      </c>
    </row>
    <row r="63" spans="1:7" ht="14.25" x14ac:dyDescent="0.2">
      <c r="A63" s="415">
        <v>25</v>
      </c>
      <c r="B63" s="416">
        <v>0.96</v>
      </c>
      <c r="C63" s="503">
        <v>0.48</v>
      </c>
      <c r="D63" s="503">
        <v>0.88</v>
      </c>
      <c r="E63" s="503">
        <v>13.02</v>
      </c>
      <c r="F63" s="417">
        <v>21.34</v>
      </c>
    </row>
    <row r="64" spans="1:7" ht="14.25" x14ac:dyDescent="0.2">
      <c r="A64" s="415">
        <v>30</v>
      </c>
      <c r="B64" s="416">
        <v>0.87</v>
      </c>
      <c r="C64" s="503">
        <v>0.55000000000000004</v>
      </c>
      <c r="D64" s="503">
        <v>0.85</v>
      </c>
      <c r="E64" s="503">
        <v>2.58</v>
      </c>
      <c r="F64" s="417">
        <v>8.75</v>
      </c>
    </row>
    <row r="65" spans="1:6" ht="30" customHeight="1" x14ac:dyDescent="0.2">
      <c r="A65" s="415">
        <v>35</v>
      </c>
      <c r="B65" s="416">
        <v>0.88</v>
      </c>
      <c r="C65" s="503">
        <v>0.57999999999999996</v>
      </c>
      <c r="D65" s="503">
        <v>0.84</v>
      </c>
      <c r="E65" s="503">
        <v>2.46</v>
      </c>
      <c r="F65" s="417">
        <v>7.98</v>
      </c>
    </row>
    <row r="66" spans="1:6" ht="14.25" x14ac:dyDescent="0.2">
      <c r="A66" s="415">
        <v>40</v>
      </c>
      <c r="B66" s="416">
        <v>0.89</v>
      </c>
      <c r="C66" s="503">
        <v>0.61</v>
      </c>
      <c r="D66" s="503">
        <v>0.84</v>
      </c>
      <c r="E66" s="503">
        <v>2.33</v>
      </c>
      <c r="F66" s="417">
        <v>7.2</v>
      </c>
    </row>
    <row r="67" spans="1:6" ht="14.25" x14ac:dyDescent="0.2">
      <c r="A67" s="415">
        <v>45</v>
      </c>
      <c r="B67" s="416">
        <v>0.91</v>
      </c>
      <c r="C67" s="503">
        <v>0.64</v>
      </c>
      <c r="D67" s="503">
        <v>0.83</v>
      </c>
      <c r="E67" s="503">
        <v>2.21</v>
      </c>
      <c r="F67" s="417">
        <v>6.42</v>
      </c>
    </row>
    <row r="68" spans="1:6" ht="14.25" x14ac:dyDescent="0.2">
      <c r="A68" s="415">
        <v>50</v>
      </c>
      <c r="B68" s="416">
        <v>0.92</v>
      </c>
      <c r="C68" s="503">
        <v>0.67</v>
      </c>
      <c r="D68" s="503">
        <v>0.82</v>
      </c>
      <c r="E68" s="503">
        <v>2.08</v>
      </c>
      <c r="F68" s="417">
        <v>5.65</v>
      </c>
    </row>
    <row r="69" spans="1:6" ht="14.25" x14ac:dyDescent="0.2">
      <c r="A69" s="415">
        <v>55</v>
      </c>
      <c r="B69" s="416">
        <v>0.93</v>
      </c>
      <c r="C69" s="503">
        <v>0.7</v>
      </c>
      <c r="D69" s="503">
        <v>0.81</v>
      </c>
      <c r="E69" s="503">
        <v>1.96</v>
      </c>
      <c r="F69" s="417">
        <v>4.88</v>
      </c>
    </row>
    <row r="70" spans="1:6" ht="28.5" customHeight="1" x14ac:dyDescent="0.2">
      <c r="A70" s="415">
        <v>60</v>
      </c>
      <c r="B70" s="416">
        <v>0.94</v>
      </c>
      <c r="C70" s="503">
        <v>0.74</v>
      </c>
      <c r="D70" s="503">
        <v>0.8</v>
      </c>
      <c r="E70" s="503">
        <v>1.83</v>
      </c>
      <c r="F70" s="417">
        <v>4.0999999999999996</v>
      </c>
    </row>
    <row r="71" spans="1:6" ht="14.25" x14ac:dyDescent="0.2">
      <c r="A71" s="415">
        <v>65</v>
      </c>
      <c r="B71" s="416">
        <v>0.95</v>
      </c>
      <c r="C71" s="503">
        <v>0.77</v>
      </c>
      <c r="D71" s="503">
        <v>0.8</v>
      </c>
      <c r="E71" s="503">
        <v>1.71</v>
      </c>
      <c r="F71" s="417">
        <v>3.32</v>
      </c>
    </row>
    <row r="72" spans="1:6" ht="14.25" x14ac:dyDescent="0.2">
      <c r="A72" s="415">
        <v>70</v>
      </c>
      <c r="B72" s="416">
        <v>0.96</v>
      </c>
      <c r="C72" s="503">
        <v>0.8</v>
      </c>
      <c r="D72" s="503">
        <v>0.79</v>
      </c>
      <c r="E72" s="503">
        <v>1.58</v>
      </c>
      <c r="F72" s="417">
        <v>2.5499999999999998</v>
      </c>
    </row>
    <row r="73" spans="1:6" ht="14.25" x14ac:dyDescent="0.2">
      <c r="A73" s="415">
        <v>75</v>
      </c>
      <c r="B73" s="416">
        <v>0.97</v>
      </c>
      <c r="C73" s="503">
        <v>0.83</v>
      </c>
      <c r="D73" s="503">
        <v>0.78</v>
      </c>
      <c r="E73" s="503">
        <v>1.46</v>
      </c>
      <c r="F73" s="417">
        <v>1.77</v>
      </c>
    </row>
    <row r="74" spans="1:6" ht="14.25" x14ac:dyDescent="0.2">
      <c r="A74" s="415">
        <v>80</v>
      </c>
      <c r="B74" s="416">
        <v>0.98</v>
      </c>
      <c r="C74" s="503">
        <v>0.86</v>
      </c>
      <c r="D74" s="503">
        <v>0.78</v>
      </c>
      <c r="E74" s="503">
        <v>1.33</v>
      </c>
      <c r="F74" s="417">
        <v>1</v>
      </c>
    </row>
    <row r="75" spans="1:6" ht="27" customHeight="1" x14ac:dyDescent="0.2">
      <c r="A75" s="415">
        <v>85</v>
      </c>
      <c r="B75" s="416">
        <v>0.99</v>
      </c>
      <c r="C75" s="503">
        <v>0.93</v>
      </c>
      <c r="D75" s="503">
        <v>0.89</v>
      </c>
      <c r="E75" s="503">
        <v>1.17</v>
      </c>
      <c r="F75" s="417">
        <v>1</v>
      </c>
    </row>
    <row r="76" spans="1:6" ht="14.25" x14ac:dyDescent="0.2">
      <c r="A76" s="415">
        <v>90</v>
      </c>
      <c r="B76" s="416">
        <v>0.99</v>
      </c>
      <c r="C76" s="503">
        <v>0.95</v>
      </c>
      <c r="D76" s="503">
        <v>0.92</v>
      </c>
      <c r="E76" s="503">
        <v>1.1000000000000001</v>
      </c>
      <c r="F76" s="417">
        <v>1</v>
      </c>
    </row>
    <row r="77" spans="1:6" ht="14.25" x14ac:dyDescent="0.2">
      <c r="A77" s="415">
        <v>95</v>
      </c>
      <c r="B77" s="416">
        <v>1</v>
      </c>
      <c r="C77" s="503">
        <v>0.98</v>
      </c>
      <c r="D77" s="503">
        <v>0.96</v>
      </c>
      <c r="E77" s="503">
        <v>1.05</v>
      </c>
      <c r="F77" s="417">
        <v>1</v>
      </c>
    </row>
    <row r="78" spans="1:6" ht="14.25" x14ac:dyDescent="0.2">
      <c r="A78" s="415">
        <v>100</v>
      </c>
      <c r="B78" s="416">
        <v>1</v>
      </c>
      <c r="C78" s="503">
        <v>1</v>
      </c>
      <c r="D78" s="503">
        <v>1</v>
      </c>
      <c r="E78" s="503">
        <v>1</v>
      </c>
      <c r="F78" s="417">
        <v>1</v>
      </c>
    </row>
    <row r="79" spans="1:6" x14ac:dyDescent="0.2">
      <c r="A79" s="680"/>
      <c r="B79" s="680"/>
      <c r="C79" s="678"/>
      <c r="D79" s="678"/>
      <c r="E79" s="678"/>
      <c r="F79" s="677"/>
    </row>
  </sheetData>
  <mergeCells count="16">
    <mergeCell ref="I6:I7"/>
    <mergeCell ref="E57:E58"/>
    <mergeCell ref="A1:B1"/>
    <mergeCell ref="G6:G7"/>
    <mergeCell ref="G31:G32"/>
    <mergeCell ref="B31:B32"/>
    <mergeCell ref="C31:C32"/>
    <mergeCell ref="D31:D32"/>
    <mergeCell ref="E31:E32"/>
    <mergeCell ref="F31:F32"/>
    <mergeCell ref="D6:F6"/>
    <mergeCell ref="H6:H7"/>
    <mergeCell ref="B57:B58"/>
    <mergeCell ref="C57:C58"/>
    <mergeCell ref="D57:D58"/>
    <mergeCell ref="F57:F58"/>
  </mergeCells>
  <hyperlinks>
    <hyperlink ref="A1" location="Contents!A1" display="To table of contents" xr:uid="{B0B185E2-A1F3-4EF1-8BA2-FE1B828DE66E}"/>
  </hyperlinks>
  <pageMargins left="0.7" right="0.7" top="0.75" bottom="0.75" header="0.3" footer="0.3"/>
  <pageSetup paperSize="9" orientation="portrait" r:id="rId1"/>
  <customProperties>
    <customPr name="EpmWorksheetKeyString_GU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3C7DD-2616-4E5F-B68D-EC57F48A245E}">
  <sheetPr codeName="Blad50">
    <tabColor theme="4" tint="0.79998168889431442"/>
    <pageSetUpPr fitToPage="1"/>
  </sheetPr>
  <dimension ref="A1:H77"/>
  <sheetViews>
    <sheetView zoomScale="80" zoomScaleNormal="80" workbookViewId="0">
      <selection activeCell="L13" sqref="L13"/>
    </sheetView>
  </sheetViews>
  <sheetFormatPr defaultColWidth="10.6640625" defaultRowHeight="11.25" x14ac:dyDescent="0.2"/>
  <cols>
    <col min="1" max="1" width="10.83203125" style="24" customWidth="1"/>
    <col min="2" max="7" width="20.6640625" style="24" customWidth="1"/>
    <col min="8" max="8" width="11.33203125" style="24" customWidth="1"/>
    <col min="9" max="16384" width="10.6640625" style="24"/>
  </cols>
  <sheetData>
    <row r="1" spans="1:8" ht="36" customHeight="1" x14ac:dyDescent="0.2">
      <c r="A1" s="1744" t="s">
        <v>2</v>
      </c>
      <c r="B1" s="1744"/>
      <c r="C1" s="1744"/>
    </row>
    <row r="2" spans="1:8" ht="20.25" x14ac:dyDescent="0.3">
      <c r="A2" s="332" t="s">
        <v>1169</v>
      </c>
      <c r="B2" s="19"/>
      <c r="C2" s="599"/>
      <c r="D2" s="600"/>
      <c r="E2" s="599"/>
      <c r="F2" s="599"/>
      <c r="G2" s="599"/>
    </row>
    <row r="3" spans="1:8" ht="12.75" x14ac:dyDescent="0.2">
      <c r="A3" s="423"/>
      <c r="B3" s="424" t="s">
        <v>1170</v>
      </c>
      <c r="C3" s="34"/>
      <c r="D3" s="34"/>
      <c r="E3" s="34"/>
      <c r="F3" s="34"/>
      <c r="G3" s="34"/>
      <c r="H3" s="35"/>
    </row>
    <row r="4" spans="1:8" ht="12.75" x14ac:dyDescent="0.2">
      <c r="A4" s="425"/>
      <c r="B4" s="424" t="s">
        <v>1171</v>
      </c>
      <c r="C4" s="598"/>
      <c r="D4" s="598"/>
      <c r="E4" s="598"/>
      <c r="F4" s="463"/>
      <c r="G4" s="424" t="s">
        <v>1172</v>
      </c>
      <c r="H4" s="463"/>
    </row>
    <row r="5" spans="1:8" ht="12.75" x14ac:dyDescent="0.2">
      <c r="A5" s="425"/>
      <c r="B5" s="1395" t="s">
        <v>1173</v>
      </c>
      <c r="C5" s="1395" t="s">
        <v>1174</v>
      </c>
      <c r="D5" s="1395" t="s">
        <v>1175</v>
      </c>
      <c r="E5" s="1395" t="s">
        <v>1176</v>
      </c>
      <c r="F5" s="1395" t="s">
        <v>1177</v>
      </c>
      <c r="G5" s="597" t="s">
        <v>46</v>
      </c>
      <c r="H5" s="426" t="s">
        <v>1178</v>
      </c>
    </row>
    <row r="6" spans="1:8" ht="12.75" x14ac:dyDescent="0.2">
      <c r="A6" s="427"/>
      <c r="B6" s="596"/>
      <c r="C6" s="596"/>
      <c r="D6" s="596"/>
      <c r="E6" s="596"/>
      <c r="F6" s="596"/>
      <c r="G6" s="595"/>
      <c r="H6" s="428" t="s">
        <v>1179</v>
      </c>
    </row>
    <row r="7" spans="1:8" ht="12.75" x14ac:dyDescent="0.2">
      <c r="A7" s="429"/>
      <c r="B7" s="430" t="s">
        <v>1005</v>
      </c>
      <c r="C7" s="431"/>
      <c r="D7" s="431"/>
      <c r="E7" s="431"/>
      <c r="F7" s="431"/>
      <c r="G7" s="19"/>
      <c r="H7" s="431"/>
    </row>
    <row r="8" spans="1:8" x14ac:dyDescent="0.2">
      <c r="A8" s="429"/>
      <c r="B8" s="429"/>
      <c r="H8" s="432"/>
    </row>
    <row r="9" spans="1:8" ht="12.75" x14ac:dyDescent="0.2">
      <c r="A9" s="433">
        <v>1990</v>
      </c>
      <c r="B9" s="594">
        <v>11.557839683386666</v>
      </c>
      <c r="C9" s="593">
        <v>23.930775742889836</v>
      </c>
      <c r="D9" s="593">
        <v>19.287600659512449</v>
      </c>
      <c r="E9" s="593">
        <v>29.829093952353347</v>
      </c>
      <c r="F9" s="593">
        <v>9.002728574999999</v>
      </c>
      <c r="G9" s="593">
        <v>8.0450703007919753</v>
      </c>
      <c r="H9" s="592">
        <v>2.4112644816000004</v>
      </c>
    </row>
    <row r="10" spans="1:8" ht="12.75" x14ac:dyDescent="0.2">
      <c r="A10" s="433">
        <v>1991</v>
      </c>
      <c r="B10" s="594">
        <v>11.821989954106668</v>
      </c>
      <c r="C10" s="593">
        <v>24.442055588837789</v>
      </c>
      <c r="D10" s="593">
        <v>19.506077651322947</v>
      </c>
      <c r="E10" s="593">
        <v>29.906148629570005</v>
      </c>
      <c r="F10" s="593">
        <v>9.1905113699999958</v>
      </c>
      <c r="G10" s="593">
        <v>8.3912398916974329</v>
      </c>
      <c r="H10" s="592">
        <v>2.5002316398</v>
      </c>
    </row>
    <row r="11" spans="1:8" ht="12.75" x14ac:dyDescent="0.2">
      <c r="A11" s="433">
        <v>1992</v>
      </c>
      <c r="B11" s="594">
        <v>12.832246993601702</v>
      </c>
      <c r="C11" s="593">
        <v>26.49750235398259</v>
      </c>
      <c r="D11" s="593">
        <v>20.969263828349643</v>
      </c>
      <c r="E11" s="593">
        <v>31.908263907566667</v>
      </c>
      <c r="F11" s="593">
        <v>9.958874999999999</v>
      </c>
      <c r="G11" s="593">
        <v>8.8539220045774147</v>
      </c>
      <c r="H11" s="592">
        <v>2.6111861793000011</v>
      </c>
    </row>
    <row r="12" spans="1:8" ht="12.75" x14ac:dyDescent="0.2">
      <c r="A12" s="433">
        <v>1993</v>
      </c>
      <c r="B12" s="594">
        <v>14.478069802068358</v>
      </c>
      <c r="C12" s="593">
        <v>29.869744503043908</v>
      </c>
      <c r="D12" s="593">
        <v>23.493668629683778</v>
      </c>
      <c r="E12" s="593">
        <v>35.551544637303344</v>
      </c>
      <c r="F12" s="593">
        <v>11.223040087499999</v>
      </c>
      <c r="G12" s="593">
        <v>8.7328597095258971</v>
      </c>
      <c r="H12" s="592">
        <v>2.5033761068999998</v>
      </c>
    </row>
    <row r="13" spans="1:8" ht="12.75" x14ac:dyDescent="0.2">
      <c r="A13" s="433">
        <v>1994</v>
      </c>
      <c r="B13" s="594">
        <v>15.873996618163405</v>
      </c>
      <c r="C13" s="593">
        <v>32.723717832926667</v>
      </c>
      <c r="D13" s="593">
        <v>25.600430665379722</v>
      </c>
      <c r="E13" s="593">
        <v>38.548934124766667</v>
      </c>
      <c r="F13" s="593">
        <v>12.291741689999998</v>
      </c>
      <c r="G13" s="593">
        <v>8.5515112405944969</v>
      </c>
      <c r="H13" s="592">
        <v>2.5397358642000021</v>
      </c>
    </row>
    <row r="14" spans="1:8" ht="12.75" x14ac:dyDescent="0.2">
      <c r="A14" s="433">
        <v>1995</v>
      </c>
      <c r="B14" s="594">
        <v>17.073206080750065</v>
      </c>
      <c r="C14" s="593">
        <v>35.171038691511015</v>
      </c>
      <c r="D14" s="593">
        <v>27.379272678627974</v>
      </c>
      <c r="E14" s="593">
        <v>41.039116489300021</v>
      </c>
      <c r="F14" s="593">
        <v>13.207825349999998</v>
      </c>
      <c r="G14" s="593">
        <v>8.6880898072434523</v>
      </c>
      <c r="H14" s="592">
        <v>2.5757097065999992</v>
      </c>
    </row>
    <row r="15" spans="1:8" ht="12.75" x14ac:dyDescent="0.2">
      <c r="A15" s="433">
        <v>1996</v>
      </c>
      <c r="B15" s="594">
        <v>18.86521032889334</v>
      </c>
      <c r="C15" s="593">
        <v>38.588725120212487</v>
      </c>
      <c r="D15" s="593">
        <v>30.018819620929786</v>
      </c>
      <c r="E15" s="593">
        <v>45.14185342863999</v>
      </c>
      <c r="F15" s="593">
        <v>14.420826629999999</v>
      </c>
      <c r="G15" s="593">
        <v>8.3570039450878486</v>
      </c>
      <c r="H15" s="592">
        <v>2.3100725298000011</v>
      </c>
    </row>
    <row r="16" spans="1:8" ht="12.75" x14ac:dyDescent="0.2">
      <c r="A16" s="433">
        <v>1997</v>
      </c>
      <c r="B16" s="594">
        <v>20.107551019826666</v>
      </c>
      <c r="C16" s="593">
        <v>41.369562815062373</v>
      </c>
      <c r="D16" s="593">
        <v>32.212851377230201</v>
      </c>
      <c r="E16" s="593">
        <v>48.594315949913302</v>
      </c>
      <c r="F16" s="593">
        <v>15.442130609999998</v>
      </c>
      <c r="G16" s="593">
        <v>8.3805039168977018</v>
      </c>
      <c r="H16" s="592">
        <v>2.3899839623999992</v>
      </c>
    </row>
    <row r="17" spans="1:8" ht="12.75" x14ac:dyDescent="0.2">
      <c r="A17" s="433">
        <v>1998</v>
      </c>
      <c r="B17" s="594">
        <v>20.358407940787796</v>
      </c>
      <c r="C17" s="593">
        <v>42.290893445435501</v>
      </c>
      <c r="D17" s="593">
        <v>32.930543989444232</v>
      </c>
      <c r="E17" s="593">
        <v>46.971910492316653</v>
      </c>
      <c r="F17" s="593">
        <v>16.00591167</v>
      </c>
      <c r="G17" s="593">
        <v>9.0774633507711027</v>
      </c>
      <c r="H17" s="592">
        <v>2.1444528561</v>
      </c>
    </row>
    <row r="18" spans="1:8" ht="12.75" x14ac:dyDescent="0.2">
      <c r="A18" s="433">
        <v>1999</v>
      </c>
      <c r="B18" s="594">
        <v>21.05401580129093</v>
      </c>
      <c r="C18" s="593">
        <v>44.04139528655007</v>
      </c>
      <c r="D18" s="593">
        <v>34.382455290911011</v>
      </c>
      <c r="E18" s="593">
        <v>48.522464033733314</v>
      </c>
      <c r="F18" s="593">
        <v>16.952869079999999</v>
      </c>
      <c r="G18" s="593">
        <v>9.5309314835332106</v>
      </c>
      <c r="H18" s="592">
        <v>2.2233771917999996</v>
      </c>
    </row>
    <row r="19" spans="1:8" ht="12.75" x14ac:dyDescent="0.2">
      <c r="A19" s="433">
        <v>2000</v>
      </c>
      <c r="B19" s="594">
        <v>21.813473864075185</v>
      </c>
      <c r="C19" s="593">
        <v>45.646506100165752</v>
      </c>
      <c r="D19" s="593">
        <v>35.61599952749863</v>
      </c>
      <c r="E19" s="593">
        <v>50.260130290083332</v>
      </c>
      <c r="F19" s="593">
        <v>17.611072597499994</v>
      </c>
      <c r="G19" s="593">
        <v>10.42537022979071</v>
      </c>
      <c r="H19" s="592">
        <v>2.0410168796999986</v>
      </c>
    </row>
    <row r="20" spans="1:8" ht="12.75" x14ac:dyDescent="0.2">
      <c r="A20" s="433">
        <v>2001</v>
      </c>
      <c r="B20" s="594">
        <v>22.28131111814043</v>
      </c>
      <c r="C20" s="593">
        <v>46.761155723996438</v>
      </c>
      <c r="D20" s="593">
        <v>36.470196628290211</v>
      </c>
      <c r="E20" s="593">
        <v>51.507650275533322</v>
      </c>
      <c r="F20" s="593">
        <v>18.023425897500005</v>
      </c>
      <c r="G20" s="593">
        <v>9.5417970374403787</v>
      </c>
      <c r="H20" s="592">
        <v>1.8775893114000006</v>
      </c>
    </row>
    <row r="21" spans="1:8" ht="12.75" x14ac:dyDescent="0.2">
      <c r="A21" s="433">
        <v>2002</v>
      </c>
      <c r="B21" s="594">
        <v>22.738854031997704</v>
      </c>
      <c r="C21" s="593">
        <v>47.910238800637778</v>
      </c>
      <c r="D21" s="593">
        <v>37.398805018907652</v>
      </c>
      <c r="E21" s="593">
        <v>53.385462258149964</v>
      </c>
      <c r="F21" s="593">
        <v>18.341724540000012</v>
      </c>
      <c r="G21" s="593">
        <v>8.7525439287910007</v>
      </c>
      <c r="H21" s="592">
        <v>1.9028247855</v>
      </c>
    </row>
    <row r="22" spans="1:8" ht="12.75" x14ac:dyDescent="0.2">
      <c r="A22" s="433">
        <v>2003</v>
      </c>
      <c r="B22" s="594">
        <v>23.275220831577037</v>
      </c>
      <c r="C22" s="593">
        <v>48.606550964506091</v>
      </c>
      <c r="D22" s="593">
        <v>37.542356640237564</v>
      </c>
      <c r="E22" s="593">
        <v>85.745757535999942</v>
      </c>
      <c r="F22" s="593">
        <v>18.309181447499999</v>
      </c>
      <c r="G22" s="593">
        <v>8.8672554884588273</v>
      </c>
      <c r="H22" s="592">
        <v>1.6905971880000001</v>
      </c>
    </row>
    <row r="23" spans="1:8" ht="12.75" x14ac:dyDescent="0.2">
      <c r="A23" s="433">
        <v>2004</v>
      </c>
      <c r="B23" s="594">
        <v>24.032990479476375</v>
      </c>
      <c r="C23" s="593">
        <v>50.275597432404027</v>
      </c>
      <c r="D23" s="593">
        <v>38.652720913414726</v>
      </c>
      <c r="E23" s="593">
        <v>88.337037274139277</v>
      </c>
      <c r="F23" s="593">
        <v>19.001048227500007</v>
      </c>
      <c r="G23" s="593">
        <v>11.093151084411589</v>
      </c>
      <c r="H23" s="592">
        <v>1.486334948100001</v>
      </c>
    </row>
    <row r="24" spans="1:8" ht="12.75" x14ac:dyDescent="0.2">
      <c r="A24" s="433">
        <v>2005</v>
      </c>
      <c r="B24" s="594">
        <v>24.799085783725594</v>
      </c>
      <c r="C24" s="593">
        <v>51.637792508953453</v>
      </c>
      <c r="D24" s="593">
        <v>39.523589925536939</v>
      </c>
      <c r="E24" s="593">
        <v>91.565536388635778</v>
      </c>
      <c r="F24" s="593">
        <v>19.361376555000003</v>
      </c>
      <c r="G24" s="593">
        <v>12.423995427352923</v>
      </c>
      <c r="H24" s="592">
        <v>1.4666390898000004</v>
      </c>
    </row>
    <row r="25" spans="1:8" ht="12.75" x14ac:dyDescent="0.2">
      <c r="A25" s="433">
        <v>2006</v>
      </c>
      <c r="B25" s="594">
        <v>25.021972215643036</v>
      </c>
      <c r="C25" s="593">
        <v>52.187738212255411</v>
      </c>
      <c r="D25" s="593">
        <v>39.961578532431837</v>
      </c>
      <c r="E25" s="593">
        <v>93.760162528139332</v>
      </c>
      <c r="F25" s="593">
        <v>19.965992887499993</v>
      </c>
      <c r="G25" s="593">
        <v>14.699488999576719</v>
      </c>
      <c r="H25" s="592">
        <v>1.5056388395999993</v>
      </c>
    </row>
    <row r="26" spans="1:8" ht="12.75" x14ac:dyDescent="0.2">
      <c r="A26" s="434">
        <v>2007</v>
      </c>
      <c r="B26" s="594">
        <v>25.660367719349207</v>
      </c>
      <c r="C26" s="593">
        <v>53.287231325651597</v>
      </c>
      <c r="D26" s="593">
        <v>40.696708199906915</v>
      </c>
      <c r="E26" s="593">
        <v>92.624921853017881</v>
      </c>
      <c r="F26" s="593">
        <v>20.552720835000002</v>
      </c>
      <c r="G26" s="593">
        <v>15.334120270607762</v>
      </c>
      <c r="H26" s="592">
        <v>1.4827792562999993</v>
      </c>
    </row>
    <row r="27" spans="1:8" ht="12.75" x14ac:dyDescent="0.2">
      <c r="A27" s="434">
        <v>2008</v>
      </c>
      <c r="B27" s="594">
        <v>25.556860961295609</v>
      </c>
      <c r="C27" s="593">
        <v>53.022145153947911</v>
      </c>
      <c r="D27" s="593">
        <v>40.403788172660008</v>
      </c>
      <c r="E27" s="593">
        <v>95.467183119757223</v>
      </c>
      <c r="F27" s="593">
        <v>20.394351172499995</v>
      </c>
      <c r="G27" s="593">
        <v>15.818440352690207</v>
      </c>
      <c r="H27" s="592">
        <v>1.6346367473999999</v>
      </c>
    </row>
    <row r="28" spans="1:8" ht="12.75" x14ac:dyDescent="0.2">
      <c r="A28" s="434">
        <v>2009</v>
      </c>
      <c r="B28" s="594">
        <v>23.372871824147882</v>
      </c>
      <c r="C28" s="593">
        <v>48.46936327352411</v>
      </c>
      <c r="D28" s="593">
        <v>36.850269842920717</v>
      </c>
      <c r="E28" s="593">
        <v>84.123388143914482</v>
      </c>
      <c r="F28" s="593">
        <v>19.117279807499997</v>
      </c>
      <c r="G28" s="593">
        <v>14.283061935482911</v>
      </c>
      <c r="H28" s="592">
        <v>1.7262703253999998</v>
      </c>
    </row>
    <row r="29" spans="1:8" ht="12.75" x14ac:dyDescent="0.2">
      <c r="A29" s="433">
        <v>2010</v>
      </c>
      <c r="B29" s="594">
        <v>24.123908095569188</v>
      </c>
      <c r="C29" s="593">
        <v>49.719318126318235</v>
      </c>
      <c r="D29" s="593">
        <v>37.492484957505354</v>
      </c>
      <c r="E29" s="593">
        <v>84.803819514817931</v>
      </c>
      <c r="F29" s="593">
        <v>20.285796067499998</v>
      </c>
      <c r="G29" s="593">
        <v>15.802693236528299</v>
      </c>
      <c r="H29" s="592">
        <v>1.6319358383999998</v>
      </c>
    </row>
    <row r="30" spans="1:8" ht="12.75" x14ac:dyDescent="0.2">
      <c r="A30" s="434">
        <v>2011</v>
      </c>
      <c r="B30" s="594">
        <v>25.756692122968364</v>
      </c>
      <c r="C30" s="593">
        <v>53.311790198285614</v>
      </c>
      <c r="D30" s="593">
        <v>40.226691506603181</v>
      </c>
      <c r="E30" s="593">
        <v>94.094239619199897</v>
      </c>
      <c r="F30" s="593">
        <v>19.57899098666665</v>
      </c>
      <c r="G30" s="593">
        <v>15.758978932117344</v>
      </c>
      <c r="H30" s="592">
        <v>1.5208866983999996</v>
      </c>
    </row>
    <row r="31" spans="1:8" ht="12.75" x14ac:dyDescent="0.2">
      <c r="A31" s="433">
        <v>2012</v>
      </c>
      <c r="B31" s="594">
        <v>25.500723558186696</v>
      </c>
      <c r="C31" s="593">
        <v>52.944628501838018</v>
      </c>
      <c r="D31" s="593">
        <v>39.977103644346073</v>
      </c>
      <c r="E31" s="593">
        <v>93.412539118000012</v>
      </c>
      <c r="F31" s="593">
        <v>17.461863673333333</v>
      </c>
      <c r="G31" s="593">
        <v>16.260678334772987</v>
      </c>
      <c r="H31" s="592">
        <v>1.3754640212999991</v>
      </c>
    </row>
    <row r="32" spans="1:8" ht="12.75" x14ac:dyDescent="0.2">
      <c r="A32" s="434">
        <v>2013</v>
      </c>
      <c r="B32" s="594">
        <v>25.988592991920022</v>
      </c>
      <c r="C32" s="593">
        <v>53.642081783816629</v>
      </c>
      <c r="D32" s="593">
        <v>40.282213756086094</v>
      </c>
      <c r="E32" s="593">
        <v>90.332932174600018</v>
      </c>
      <c r="F32" s="593">
        <v>15.244089884999996</v>
      </c>
      <c r="G32" s="593">
        <v>17.952604712748453</v>
      </c>
      <c r="H32" s="592">
        <v>1.2184693586999999</v>
      </c>
    </row>
    <row r="33" spans="1:8" ht="12.75" x14ac:dyDescent="0.2">
      <c r="A33" s="433">
        <v>2014</v>
      </c>
      <c r="B33" s="594">
        <v>27.100206148533331</v>
      </c>
      <c r="C33" s="593">
        <v>55.855847919931875</v>
      </c>
      <c r="D33" s="593">
        <v>41.814768143544875</v>
      </c>
      <c r="E33" s="593">
        <v>93.095744883800165</v>
      </c>
      <c r="F33" s="593">
        <v>13.308220304166666</v>
      </c>
      <c r="G33" s="593">
        <v>18.257933545739004</v>
      </c>
      <c r="H33" s="592">
        <v>1.1808110655000004</v>
      </c>
    </row>
    <row r="34" spans="1:8" ht="12.75" x14ac:dyDescent="0.2">
      <c r="A34" s="434">
        <v>2015</v>
      </c>
      <c r="B34" s="594">
        <v>28.374118721524599</v>
      </c>
      <c r="C34" s="593">
        <v>58.240270396492079</v>
      </c>
      <c r="D34" s="593">
        <v>43.405614791555685</v>
      </c>
      <c r="E34" s="593">
        <v>96.068398647208767</v>
      </c>
      <c r="F34" s="593">
        <v>11.044304079999998</v>
      </c>
      <c r="G34" s="593">
        <v>18.720352972210957</v>
      </c>
      <c r="H34" s="592">
        <v>1.0958517104999994</v>
      </c>
    </row>
    <row r="35" spans="1:8" ht="12.75" x14ac:dyDescent="0.2">
      <c r="A35" s="433">
        <v>2016</v>
      </c>
      <c r="B35" s="594">
        <v>29.788554705466659</v>
      </c>
      <c r="C35" s="593">
        <v>61.269478792823506</v>
      </c>
      <c r="D35" s="593">
        <v>45.735525969027996</v>
      </c>
      <c r="E35" s="593">
        <v>100.80445546579992</v>
      </c>
      <c r="F35" s="593">
        <v>11.662971770000002</v>
      </c>
      <c r="G35" s="593">
        <v>21.79103579333378</v>
      </c>
      <c r="H35" s="592">
        <v>1.0343251067999994</v>
      </c>
    </row>
    <row r="36" spans="1:8" ht="12.75" x14ac:dyDescent="0.2">
      <c r="A36" s="433">
        <v>2017</v>
      </c>
      <c r="B36" s="594">
        <v>30.859982281500013</v>
      </c>
      <c r="C36" s="593">
        <v>63.343735906668236</v>
      </c>
      <c r="D36" s="593">
        <v>47.124342396053649</v>
      </c>
      <c r="E36" s="593">
        <v>103.31235051599997</v>
      </c>
      <c r="F36" s="593">
        <v>12.30270854666667</v>
      </c>
      <c r="G36" s="593">
        <v>21.325816383495678</v>
      </c>
      <c r="H36" s="592">
        <v>0.96309978749999992</v>
      </c>
    </row>
    <row r="37" spans="1:8" ht="12.75" x14ac:dyDescent="0.2">
      <c r="A37" s="433">
        <v>2018</v>
      </c>
      <c r="B37" s="594">
        <v>31.269369830383347</v>
      </c>
      <c r="C37" s="593">
        <v>64.335257776712453</v>
      </c>
      <c r="D37" s="593">
        <v>47.812037468416541</v>
      </c>
      <c r="E37" s="593">
        <v>100.19889548650004</v>
      </c>
      <c r="F37" s="593">
        <v>12.690925493333337</v>
      </c>
      <c r="G37" s="593">
        <v>24.296484332268918</v>
      </c>
      <c r="H37" s="592">
        <v>1.0539611213999991</v>
      </c>
    </row>
    <row r="38" spans="1:8" ht="12.75" x14ac:dyDescent="0.2">
      <c r="A38" s="433">
        <v>2019</v>
      </c>
      <c r="B38" s="594">
        <v>30.891954794413962</v>
      </c>
      <c r="C38" s="593">
        <v>63.716068366483903</v>
      </c>
      <c r="D38" s="593">
        <v>47.388600835141716</v>
      </c>
      <c r="E38" s="593">
        <v>103.19155497364952</v>
      </c>
      <c r="F38" s="593">
        <v>12.680726496666662</v>
      </c>
      <c r="G38" s="593">
        <v>25.908760964753061</v>
      </c>
      <c r="H38" s="592">
        <v>1.0107152834999997</v>
      </c>
    </row>
    <row r="39" spans="1:8" ht="12.75" x14ac:dyDescent="0.2">
      <c r="A39" s="433">
        <v>2020</v>
      </c>
      <c r="B39" s="594">
        <v>16.783326153576152</v>
      </c>
      <c r="C39" s="593">
        <v>33.162372004673323</v>
      </c>
      <c r="D39" s="593">
        <v>23.980122766578607</v>
      </c>
      <c r="E39" s="593">
        <v>48.237177495336937</v>
      </c>
      <c r="F39" s="593">
        <v>6.2225064266666612</v>
      </c>
      <c r="G39" s="593">
        <v>13.792509445516357</v>
      </c>
      <c r="H39" s="592">
        <v>0.94312842270000052</v>
      </c>
    </row>
    <row r="40" spans="1:8" ht="12.75" x14ac:dyDescent="0.2">
      <c r="A40" s="433">
        <v>2021</v>
      </c>
      <c r="B40" s="594">
        <v>18.852830560821651</v>
      </c>
      <c r="C40" s="593">
        <v>37.492657063798134</v>
      </c>
      <c r="D40" s="593">
        <v>27.262403503838318</v>
      </c>
      <c r="E40" s="593">
        <v>53.02362604532086</v>
      </c>
      <c r="F40" s="593">
        <v>7.2977949933333317</v>
      </c>
      <c r="G40" s="593">
        <v>15.850175849203442</v>
      </c>
      <c r="H40" s="592">
        <v>1.1021005596000004</v>
      </c>
    </row>
    <row r="41" spans="1:8" ht="12.75" x14ac:dyDescent="0.2">
      <c r="A41" s="433"/>
      <c r="B41" s="435"/>
      <c r="C41" s="591"/>
      <c r="D41" s="591"/>
      <c r="E41" s="591"/>
      <c r="F41" s="591"/>
      <c r="G41" s="591"/>
      <c r="H41" s="42"/>
    </row>
    <row r="42" spans="1:8" ht="12.75" x14ac:dyDescent="0.2">
      <c r="A42" s="436"/>
      <c r="B42" s="590" t="s">
        <v>6</v>
      </c>
      <c r="C42" s="588"/>
      <c r="D42" s="588"/>
      <c r="E42" s="588"/>
      <c r="F42" s="588"/>
      <c r="G42" s="588"/>
      <c r="H42" s="42"/>
    </row>
    <row r="43" spans="1:8" ht="12.75" x14ac:dyDescent="0.2">
      <c r="A43" s="436"/>
      <c r="B43" s="589"/>
      <c r="C43" s="588"/>
      <c r="D43" s="588"/>
      <c r="E43" s="588"/>
      <c r="F43" s="588"/>
      <c r="G43" s="19"/>
      <c r="H43" s="42"/>
    </row>
    <row r="44" spans="1:8" ht="12.75" x14ac:dyDescent="0.2">
      <c r="A44" s="433">
        <v>1990</v>
      </c>
      <c r="B44" s="587">
        <v>0.50276625995731994</v>
      </c>
      <c r="C44" s="586">
        <v>1.0409918612157079</v>
      </c>
      <c r="D44" s="586">
        <v>0.83901231154479161</v>
      </c>
      <c r="E44" s="586">
        <v>1.2975672074553704</v>
      </c>
      <c r="F44" s="586">
        <v>0.39161869301249996</v>
      </c>
      <c r="G44" s="586">
        <v>0.34996055808445098</v>
      </c>
      <c r="H44" s="585">
        <v>0.10609563719039994</v>
      </c>
    </row>
    <row r="45" spans="1:8" ht="12.75" x14ac:dyDescent="0.2">
      <c r="A45" s="433">
        <v>1991</v>
      </c>
      <c r="B45" s="587">
        <v>0.51425673546433992</v>
      </c>
      <c r="C45" s="586">
        <v>1.0632317176444439</v>
      </c>
      <c r="D45" s="586">
        <v>0.84851561636304829</v>
      </c>
      <c r="E45" s="586">
        <v>1.3009186578982954</v>
      </c>
      <c r="F45" s="586">
        <v>0.39978724459499981</v>
      </c>
      <c r="G45" s="586">
        <v>0.36501893528883855</v>
      </c>
      <c r="H45" s="585">
        <v>0.11001019215119996</v>
      </c>
    </row>
    <row r="46" spans="1:8" ht="12.75" x14ac:dyDescent="0.2">
      <c r="A46" s="433">
        <v>1992</v>
      </c>
      <c r="B46" s="587">
        <v>0.55820287029277416</v>
      </c>
      <c r="C46" s="586">
        <v>1.1526430332382427</v>
      </c>
      <c r="D46" s="586">
        <v>0.9121638779552097</v>
      </c>
      <c r="E46" s="586">
        <v>1.3880103474831502</v>
      </c>
      <c r="F46" s="586">
        <v>0.43321106249999997</v>
      </c>
      <c r="G46" s="586">
        <v>0.38514560719911745</v>
      </c>
      <c r="H46" s="585">
        <v>0.11489219188919994</v>
      </c>
    </row>
    <row r="47" spans="1:8" ht="12.75" x14ac:dyDescent="0.2">
      <c r="A47" s="433">
        <v>1993</v>
      </c>
      <c r="B47" s="587">
        <v>0.62979612943107355</v>
      </c>
      <c r="C47" s="586">
        <v>1.2993351263224098</v>
      </c>
      <c r="D47" s="586">
        <v>1.0219752453792443</v>
      </c>
      <c r="E47" s="586">
        <v>1.5464928264986955</v>
      </c>
      <c r="F47" s="586">
        <v>0.48820224380624994</v>
      </c>
      <c r="G47" s="586">
        <v>0.3798793973643767</v>
      </c>
      <c r="H47" s="585">
        <v>0.11014854870360002</v>
      </c>
    </row>
    <row r="48" spans="1:8" ht="12.75" x14ac:dyDescent="0.2">
      <c r="A48" s="433">
        <v>1994</v>
      </c>
      <c r="B48" s="587">
        <v>0.69051890732660803</v>
      </c>
      <c r="C48" s="586">
        <v>1.4234824512823099</v>
      </c>
      <c r="D48" s="586">
        <v>1.1136191128755182</v>
      </c>
      <c r="E48" s="586">
        <v>1.6768789981713501</v>
      </c>
      <c r="F48" s="586">
        <v>0.534690763515</v>
      </c>
      <c r="G48" s="586">
        <v>0.37199073896586093</v>
      </c>
      <c r="H48" s="585">
        <v>0.11174837802479999</v>
      </c>
    </row>
    <row r="49" spans="1:8" ht="12.75" x14ac:dyDescent="0.2">
      <c r="A49" s="433">
        <v>1995</v>
      </c>
      <c r="B49" s="587">
        <v>0.74268447657982795</v>
      </c>
      <c r="C49" s="586">
        <v>1.5299403437607291</v>
      </c>
      <c r="D49" s="586">
        <v>1.1909984322063167</v>
      </c>
      <c r="E49" s="586">
        <v>1.7852016340525509</v>
      </c>
      <c r="F49" s="586">
        <v>0.57454040272499995</v>
      </c>
      <c r="G49" s="586">
        <v>0.37793190661509035</v>
      </c>
      <c r="H49" s="585">
        <v>0.11333122709039999</v>
      </c>
    </row>
    <row r="50" spans="1:8" ht="12.75" x14ac:dyDescent="0.2">
      <c r="A50" s="433">
        <v>1996</v>
      </c>
      <c r="B50" s="587">
        <v>0.82063667304166044</v>
      </c>
      <c r="C50" s="586">
        <v>1.6786098626492432</v>
      </c>
      <c r="D50" s="586">
        <v>1.3058187941264456</v>
      </c>
      <c r="E50" s="586">
        <v>1.9636707614738398</v>
      </c>
      <c r="F50" s="586">
        <v>0.62730595840499992</v>
      </c>
      <c r="G50" s="586">
        <v>0.36352967161132166</v>
      </c>
      <c r="H50" s="585">
        <v>0.10164319131119999</v>
      </c>
    </row>
    <row r="51" spans="1:8" ht="12.75" x14ac:dyDescent="0.2">
      <c r="A51" s="433">
        <v>1997</v>
      </c>
      <c r="B51" s="587">
        <v>0.87467853497065984</v>
      </c>
      <c r="C51" s="586">
        <v>1.7995768613352132</v>
      </c>
      <c r="D51" s="586">
        <v>1.4012594206855136</v>
      </c>
      <c r="E51" s="586">
        <v>2.113853114285229</v>
      </c>
      <c r="F51" s="586">
        <v>0.67173268153499988</v>
      </c>
      <c r="G51" s="586">
        <v>0.36455192038505008</v>
      </c>
      <c r="H51" s="585">
        <v>0.10515929434560002</v>
      </c>
    </row>
    <row r="52" spans="1:8" ht="12.75" x14ac:dyDescent="0.2">
      <c r="A52" s="433">
        <v>1998</v>
      </c>
      <c r="B52" s="587">
        <v>0.88559373945756914</v>
      </c>
      <c r="C52" s="586">
        <v>1.8396940984839441</v>
      </c>
      <c r="D52" s="586">
        <v>1.432498613600824</v>
      </c>
      <c r="E52" s="586">
        <v>2.0432981942717743</v>
      </c>
      <c r="F52" s="586">
        <v>0.69625715764499996</v>
      </c>
      <c r="G52" s="586">
        <v>0.39486965575854333</v>
      </c>
      <c r="H52" s="585">
        <v>9.4355925668400023E-2</v>
      </c>
    </row>
    <row r="53" spans="1:8" ht="12.75" x14ac:dyDescent="0.2">
      <c r="A53" s="433">
        <v>1999</v>
      </c>
      <c r="B53" s="587">
        <v>0.91585254137300531</v>
      </c>
      <c r="C53" s="586">
        <v>1.9158388914674278</v>
      </c>
      <c r="D53" s="586">
        <v>1.4956556846316287</v>
      </c>
      <c r="E53" s="586">
        <v>2.1107461250673993</v>
      </c>
      <c r="F53" s="586">
        <v>0.7374498049799999</v>
      </c>
      <c r="G53" s="586">
        <v>0.41459551953369467</v>
      </c>
      <c r="H53" s="585">
        <v>9.7828596439199958E-2</v>
      </c>
    </row>
    <row r="54" spans="1:8" ht="12.75" x14ac:dyDescent="0.2">
      <c r="A54" s="433">
        <v>2000</v>
      </c>
      <c r="B54" s="587">
        <v>0.94888837626777056</v>
      </c>
      <c r="C54" s="586">
        <v>1.9856531673297098</v>
      </c>
      <c r="D54" s="586">
        <v>1.5493113904251905</v>
      </c>
      <c r="E54" s="586">
        <v>2.186331085002625</v>
      </c>
      <c r="F54" s="586">
        <v>0.76608165799124983</v>
      </c>
      <c r="G54" s="586">
        <v>0.45350360499589593</v>
      </c>
      <c r="H54" s="585">
        <v>8.9804742706800014E-2</v>
      </c>
    </row>
    <row r="55" spans="1:8" ht="12.75" x14ac:dyDescent="0.2">
      <c r="A55" s="433">
        <v>2001</v>
      </c>
      <c r="B55" s="587">
        <v>0.96923865069370874</v>
      </c>
      <c r="C55" s="586">
        <v>2.0341318534888444</v>
      </c>
      <c r="D55" s="586">
        <v>1.5864645935698738</v>
      </c>
      <c r="E55" s="586">
        <v>2.2405937939616996</v>
      </c>
      <c r="F55" s="586">
        <v>0.78401902654125011</v>
      </c>
      <c r="G55" s="586">
        <v>0.41506817112865657</v>
      </c>
      <c r="H55" s="585">
        <v>8.2613929701600017E-2</v>
      </c>
    </row>
    <row r="56" spans="1:8" ht="12.75" x14ac:dyDescent="0.2">
      <c r="A56" s="433">
        <v>2002</v>
      </c>
      <c r="B56" s="587">
        <v>0.9891405208274</v>
      </c>
      <c r="C56" s="586">
        <v>2.084100355467744</v>
      </c>
      <c r="D56" s="586">
        <v>1.6268503757464827</v>
      </c>
      <c r="E56" s="586">
        <v>2.3222700902615232</v>
      </c>
      <c r="F56" s="586">
        <v>0.79786501749000061</v>
      </c>
      <c r="G56" s="586">
        <v>0.3807356609024084</v>
      </c>
      <c r="H56" s="585">
        <v>8.3724290561999967E-2</v>
      </c>
    </row>
    <row r="57" spans="1:8" ht="12.75" x14ac:dyDescent="0.2">
      <c r="A57" s="433">
        <v>2003</v>
      </c>
      <c r="B57" s="587">
        <v>1.0124727394226012</v>
      </c>
      <c r="C57" s="586">
        <v>2.1143931514135148</v>
      </c>
      <c r="D57" s="586">
        <v>1.6330962549343342</v>
      </c>
      <c r="E57" s="586">
        <v>3.7299441263279971</v>
      </c>
      <c r="F57" s="586">
        <v>0.79644939296624984</v>
      </c>
      <c r="G57" s="586">
        <v>0.38572561374795905</v>
      </c>
      <c r="H57" s="585">
        <v>7.4386276271999979E-2</v>
      </c>
    </row>
    <row r="58" spans="1:8" ht="12.75" x14ac:dyDescent="0.2">
      <c r="A58" s="433">
        <v>2004</v>
      </c>
      <c r="B58" s="587">
        <v>1.0454357191609722</v>
      </c>
      <c r="C58" s="586">
        <v>2.1869967735445752</v>
      </c>
      <c r="D58" s="586">
        <v>1.6813970852460407</v>
      </c>
      <c r="E58" s="586">
        <v>3.8426646530250586</v>
      </c>
      <c r="F58" s="586">
        <v>0.82654559789625037</v>
      </c>
      <c r="G58" s="586">
        <v>0.48255207217190416</v>
      </c>
      <c r="H58" s="585">
        <v>6.5398737716399979E-2</v>
      </c>
    </row>
    <row r="59" spans="1:8" ht="12.75" x14ac:dyDescent="0.2">
      <c r="A59" s="433">
        <v>2005</v>
      </c>
      <c r="B59" s="587">
        <v>1.0787608357593634</v>
      </c>
      <c r="C59" s="586">
        <v>2.2462518066144748</v>
      </c>
      <c r="D59" s="586">
        <v>1.7192796883103569</v>
      </c>
      <c r="E59" s="586">
        <v>3.9831041841936567</v>
      </c>
      <c r="F59" s="586">
        <v>0.84221988014250015</v>
      </c>
      <c r="G59" s="586">
        <v>0.54044380108985179</v>
      </c>
      <c r="H59" s="585">
        <v>6.453211995120002E-2</v>
      </c>
    </row>
    <row r="60" spans="1:8" ht="12.75" x14ac:dyDescent="0.2">
      <c r="A60" s="433">
        <v>2006</v>
      </c>
      <c r="B60" s="587">
        <v>1.0884564272853718</v>
      </c>
      <c r="C60" s="586">
        <v>2.2701750175356104</v>
      </c>
      <c r="D60" s="586">
        <v>1.7383324193227847</v>
      </c>
      <c r="E60" s="586">
        <v>4.0785706128540609</v>
      </c>
      <c r="F60" s="586">
        <v>0.8685206906062497</v>
      </c>
      <c r="G60" s="586">
        <v>0.63942777148158703</v>
      </c>
      <c r="H60" s="585">
        <v>6.6248108942400019E-2</v>
      </c>
    </row>
    <row r="61" spans="1:8" ht="12.75" x14ac:dyDescent="0.2">
      <c r="A61" s="434">
        <v>2007</v>
      </c>
      <c r="B61" s="587">
        <v>1.1162265190215404</v>
      </c>
      <c r="C61" s="586">
        <v>2.3180013675508442</v>
      </c>
      <c r="D61" s="586">
        <v>1.7703098508987007</v>
      </c>
      <c r="E61" s="586">
        <v>4.0291871472247776</v>
      </c>
      <c r="F61" s="586">
        <v>0.89404335632250009</v>
      </c>
      <c r="G61" s="586">
        <v>0.66703423177143784</v>
      </c>
      <c r="H61" s="585">
        <v>6.5242287277200009E-2</v>
      </c>
    </row>
    <row r="62" spans="1:8" ht="12.75" x14ac:dyDescent="0.2">
      <c r="A62" s="434">
        <v>2008</v>
      </c>
      <c r="B62" s="587">
        <v>1.1117238750740588</v>
      </c>
      <c r="C62" s="586">
        <v>2.3064689039917337</v>
      </c>
      <c r="D62" s="586">
        <v>1.7575673032269601</v>
      </c>
      <c r="E62" s="586">
        <v>4.1528273125574389</v>
      </c>
      <c r="F62" s="586">
        <v>0.88715427600374985</v>
      </c>
      <c r="G62" s="586">
        <v>0.68810215534202435</v>
      </c>
      <c r="H62" s="585">
        <v>7.1924016885600031E-2</v>
      </c>
    </row>
    <row r="63" spans="1:8" ht="12.75" x14ac:dyDescent="0.2">
      <c r="A63" s="434">
        <v>2009</v>
      </c>
      <c r="B63" s="587">
        <v>1.0167203142964329</v>
      </c>
      <c r="C63" s="586">
        <v>2.1084224500232986</v>
      </c>
      <c r="D63" s="586">
        <v>1.6029890655738013</v>
      </c>
      <c r="E63" s="586">
        <v>3.6593695177042802</v>
      </c>
      <c r="F63" s="586">
        <v>0.83160167162624987</v>
      </c>
      <c r="G63" s="586">
        <v>0.62131319419350639</v>
      </c>
      <c r="H63" s="585">
        <v>7.5955894317600012E-2</v>
      </c>
    </row>
    <row r="64" spans="1:8" ht="12.75" x14ac:dyDescent="0.2">
      <c r="A64" s="433">
        <v>2010</v>
      </c>
      <c r="B64" s="587">
        <v>1.0493902024126593</v>
      </c>
      <c r="C64" s="586">
        <v>2.1627929934048429</v>
      </c>
      <c r="D64" s="586">
        <v>1.6309243389662329</v>
      </c>
      <c r="E64" s="586">
        <v>3.6889674533185803</v>
      </c>
      <c r="F64" s="586">
        <v>0.88243212893624989</v>
      </c>
      <c r="G64" s="586">
        <v>0.68741715578898155</v>
      </c>
      <c r="H64" s="585">
        <v>7.1805176889599975E-2</v>
      </c>
    </row>
    <row r="65" spans="1:8" ht="12.75" x14ac:dyDescent="0.2">
      <c r="A65" s="434">
        <v>2011</v>
      </c>
      <c r="B65" s="587">
        <v>1.1204162602613739</v>
      </c>
      <c r="C65" s="586">
        <v>2.3190649388704245</v>
      </c>
      <c r="D65" s="586">
        <v>1.7498620447544884</v>
      </c>
      <c r="E65" s="586">
        <v>4.0931004192191942</v>
      </c>
      <c r="F65" s="586">
        <v>0.85168610791999921</v>
      </c>
      <c r="G65" s="586">
        <v>0.68551558354710418</v>
      </c>
      <c r="H65" s="585">
        <v>6.6919014729600004E-2</v>
      </c>
    </row>
    <row r="66" spans="1:8" ht="12.75" x14ac:dyDescent="0.2">
      <c r="A66" s="433">
        <v>2012</v>
      </c>
      <c r="B66" s="587">
        <v>1.1092816604109215</v>
      </c>
      <c r="C66" s="586">
        <v>2.3030937675874537</v>
      </c>
      <c r="D66" s="586">
        <v>1.739005106747304</v>
      </c>
      <c r="E66" s="586">
        <v>4.063446496569</v>
      </c>
      <c r="F66" s="586">
        <v>0.75959106979000002</v>
      </c>
      <c r="G66" s="586">
        <v>0.70733950756262509</v>
      </c>
      <c r="H66" s="585">
        <v>6.0520416937199978E-2</v>
      </c>
    </row>
    <row r="67" spans="1:8" ht="12.75" x14ac:dyDescent="0.2">
      <c r="A67" s="434">
        <v>2013</v>
      </c>
      <c r="B67" s="587">
        <v>1.130503946670721</v>
      </c>
      <c r="C67" s="586">
        <v>2.3334325670110236</v>
      </c>
      <c r="D67" s="586">
        <v>1.7522771938582451</v>
      </c>
      <c r="E67" s="586">
        <v>3.9294833896911006</v>
      </c>
      <c r="F67" s="586">
        <v>0.66311790999749987</v>
      </c>
      <c r="G67" s="586">
        <v>0.7809383050045573</v>
      </c>
      <c r="H67" s="585">
        <v>5.3612651782799989E-2</v>
      </c>
    </row>
    <row r="68" spans="1:8" ht="12.75" x14ac:dyDescent="0.2">
      <c r="A68" s="433">
        <v>2014</v>
      </c>
      <c r="B68" s="587">
        <v>1.1788592249692</v>
      </c>
      <c r="C68" s="586">
        <v>2.4297327893820371</v>
      </c>
      <c r="D68" s="586">
        <v>1.8189439085119521</v>
      </c>
      <c r="E68" s="586">
        <v>4.0496662690533061</v>
      </c>
      <c r="F68" s="586">
        <v>0.57890758323125002</v>
      </c>
      <c r="G68" s="586">
        <v>0.79422010923964725</v>
      </c>
      <c r="H68" s="585">
        <v>5.1955686881999995E-2</v>
      </c>
    </row>
    <row r="69" spans="1:8" ht="12.75" x14ac:dyDescent="0.2">
      <c r="A69" s="434">
        <v>2015</v>
      </c>
      <c r="B69" s="587">
        <v>1.2342745143018201</v>
      </c>
      <c r="C69" s="586">
        <v>2.5334563762699052</v>
      </c>
      <c r="D69" s="586">
        <v>1.8881462614599225</v>
      </c>
      <c r="E69" s="586">
        <v>4.1789771717775812</v>
      </c>
      <c r="F69" s="586">
        <v>0.48042722747999989</v>
      </c>
      <c r="G69" s="586">
        <v>0.81433535429117732</v>
      </c>
      <c r="H69" s="585">
        <v>4.8217475261999966E-2</v>
      </c>
    </row>
    <row r="70" spans="1:8" ht="12.75" x14ac:dyDescent="0.2">
      <c r="A70" s="433">
        <v>2016</v>
      </c>
      <c r="B70" s="587">
        <v>1.2958023647029997</v>
      </c>
      <c r="C70" s="586">
        <v>2.6652253955728229</v>
      </c>
      <c r="D70" s="586">
        <v>1.9894967285442178</v>
      </c>
      <c r="E70" s="586">
        <v>4.3849950391142958</v>
      </c>
      <c r="F70" s="586">
        <v>0.50733927199500006</v>
      </c>
      <c r="G70" s="586">
        <v>0.94791005701001951</v>
      </c>
      <c r="H70" s="585">
        <v>4.5510304699199984E-2</v>
      </c>
    </row>
    <row r="71" spans="1:8" ht="12.75" x14ac:dyDescent="0.2">
      <c r="A71" s="433">
        <v>2017</v>
      </c>
      <c r="B71" s="587">
        <v>1.3424093885902504</v>
      </c>
      <c r="C71" s="586">
        <v>2.7554544836375685</v>
      </c>
      <c r="D71" s="586">
        <v>2.0499097839735838</v>
      </c>
      <c r="E71" s="586">
        <v>4.4940880778219991</v>
      </c>
      <c r="F71" s="586">
        <v>0.53516782178000022</v>
      </c>
      <c r="G71" s="586">
        <v>0.92767301268206159</v>
      </c>
      <c r="H71" s="585">
        <v>4.2376390649999984E-2</v>
      </c>
    </row>
    <row r="72" spans="1:8" ht="12.75" x14ac:dyDescent="0.2">
      <c r="A72" s="433">
        <v>2018</v>
      </c>
      <c r="B72" s="587">
        <v>1.3602177753328757</v>
      </c>
      <c r="C72" s="586">
        <v>2.798586197586991</v>
      </c>
      <c r="D72" s="586">
        <v>2.0798247233491192</v>
      </c>
      <c r="E72" s="586">
        <v>4.3586529421267519</v>
      </c>
      <c r="F72" s="586">
        <v>0.55205525896000018</v>
      </c>
      <c r="G72" s="586">
        <v>1.0568970684536976</v>
      </c>
      <c r="H72" s="585">
        <v>4.6374289341600011E-2</v>
      </c>
    </row>
    <row r="73" spans="1:8" ht="12.75" x14ac:dyDescent="0.2">
      <c r="A73" s="433">
        <v>2019</v>
      </c>
      <c r="B73" s="587">
        <v>1.3438001439825069</v>
      </c>
      <c r="C73" s="586">
        <v>2.7716504085795499</v>
      </c>
      <c r="D73" s="586">
        <v>2.061404777003415</v>
      </c>
      <c r="E73" s="586">
        <v>4.488833228321754</v>
      </c>
      <c r="F73" s="586">
        <v>0.55161160260499975</v>
      </c>
      <c r="G73" s="586">
        <v>1.1270311019667578</v>
      </c>
      <c r="H73" s="585">
        <v>4.4471472474000011E-2</v>
      </c>
    </row>
    <row r="74" spans="1:8" ht="12.75" x14ac:dyDescent="0.2">
      <c r="A74" s="433">
        <v>2020</v>
      </c>
      <c r="B74" s="587">
        <v>0.73007470302466271</v>
      </c>
      <c r="C74" s="586">
        <v>1.4425633940332898</v>
      </c>
      <c r="D74" s="586">
        <v>1.0431354384776692</v>
      </c>
      <c r="E74" s="586">
        <v>2.0983172988071566</v>
      </c>
      <c r="F74" s="586">
        <v>0.27067902955999978</v>
      </c>
      <c r="G74" s="586">
        <v>0.59997416087996158</v>
      </c>
      <c r="H74" s="585">
        <v>4.14976505988E-2</v>
      </c>
    </row>
    <row r="75" spans="1:8" ht="12.75" x14ac:dyDescent="0.2">
      <c r="A75" s="433">
        <v>2021</v>
      </c>
      <c r="B75" s="587">
        <v>0.82009828970914189</v>
      </c>
      <c r="C75" s="586">
        <v>1.6309325935352186</v>
      </c>
      <c r="D75" s="586">
        <v>1.1859154514584667</v>
      </c>
      <c r="E75" s="586">
        <v>2.3065285289554573</v>
      </c>
      <c r="F75" s="586">
        <v>0.31745408220999993</v>
      </c>
      <c r="G75" s="586">
        <v>0.68948264944034976</v>
      </c>
      <c r="H75" s="585">
        <v>4.8492424622400027E-2</v>
      </c>
    </row>
    <row r="76" spans="1:8" x14ac:dyDescent="0.2">
      <c r="A76" s="519"/>
      <c r="B76" s="519"/>
      <c r="C76" s="520"/>
      <c r="D76" s="520"/>
      <c r="E76" s="520"/>
      <c r="F76" s="520"/>
      <c r="G76" s="520"/>
      <c r="H76" s="521"/>
    </row>
    <row r="77" spans="1:8" x14ac:dyDescent="0.2">
      <c r="A77" s="24" t="s">
        <v>545</v>
      </c>
    </row>
  </sheetData>
  <mergeCells count="1">
    <mergeCell ref="A1:C1"/>
  </mergeCells>
  <hyperlinks>
    <hyperlink ref="A1" location="Contents!A1" display="To table of contents" xr:uid="{22C375EE-F161-4980-A1B5-AF32A407519F}"/>
  </hyperlinks>
  <pageMargins left="0.51" right="0.39" top="1" bottom="1" header="0.5" footer="0.5"/>
  <pageSetup paperSize="9" scale="74" orientation="portrait" r:id="rId1"/>
  <headerFooter alignWithMargins="0"/>
  <customProperties>
    <customPr name="EpmWorksheetKeyString_GUID" r:id="rId2"/>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E2725-5B27-47B5-9C92-5F931B05D770}">
  <sheetPr codeName="Blad51">
    <tabColor theme="4" tint="0.79998168889431442"/>
    <pageSetUpPr fitToPage="1"/>
  </sheetPr>
  <dimension ref="A1:I42"/>
  <sheetViews>
    <sheetView zoomScale="75" workbookViewId="0">
      <selection activeCell="L15" sqref="L15"/>
    </sheetView>
  </sheetViews>
  <sheetFormatPr defaultColWidth="10.6640625" defaultRowHeight="12.75" x14ac:dyDescent="0.2"/>
  <cols>
    <col min="1" max="1" width="18.33203125" style="19" customWidth="1"/>
    <col min="2" max="7" width="12.5" style="19" customWidth="1"/>
    <col min="8" max="16384" width="10.6640625" style="19"/>
  </cols>
  <sheetData>
    <row r="1" spans="1:9" ht="33" customHeight="1" x14ac:dyDescent="0.2">
      <c r="A1" s="1744" t="s">
        <v>2</v>
      </c>
      <c r="B1" s="1744"/>
      <c r="C1" s="1744"/>
      <c r="D1" s="1744"/>
    </row>
    <row r="2" spans="1:9" ht="20.25" x14ac:dyDescent="0.3">
      <c r="A2" s="332" t="s">
        <v>1180</v>
      </c>
      <c r="G2" s="441" t="s">
        <v>178</v>
      </c>
    </row>
    <row r="3" spans="1:9" x14ac:dyDescent="0.2">
      <c r="A3" s="40"/>
      <c r="B3" s="598" t="s">
        <v>1171</v>
      </c>
      <c r="C3" s="598"/>
      <c r="D3" s="598"/>
      <c r="E3" s="598"/>
      <c r="F3" s="598"/>
      <c r="G3" s="1132" t="s">
        <v>1129</v>
      </c>
      <c r="H3" s="424" t="s">
        <v>1181</v>
      </c>
      <c r="I3" s="463"/>
    </row>
    <row r="4" spans="1:9" x14ac:dyDescent="0.2">
      <c r="A4" s="38"/>
      <c r="B4" s="1395" t="s">
        <v>1173</v>
      </c>
      <c r="C4" s="1395" t="s">
        <v>1174</v>
      </c>
      <c r="D4" s="1395" t="s">
        <v>1175</v>
      </c>
      <c r="E4" s="1395" t="s">
        <v>1176</v>
      </c>
      <c r="F4" s="1395" t="s">
        <v>1177</v>
      </c>
      <c r="G4" s="437" t="s">
        <v>1182</v>
      </c>
      <c r="H4" s="428" t="s">
        <v>1183</v>
      </c>
      <c r="I4" s="438" t="s">
        <v>1178</v>
      </c>
    </row>
    <row r="5" spans="1:9" x14ac:dyDescent="0.2">
      <c r="A5" s="36"/>
      <c r="B5" s="522"/>
      <c r="C5" s="522"/>
      <c r="D5" s="522"/>
      <c r="E5" s="522"/>
      <c r="F5" s="522"/>
      <c r="G5" s="437"/>
      <c r="H5" s="428"/>
      <c r="I5" s="438" t="s">
        <v>1179</v>
      </c>
    </row>
    <row r="6" spans="1:9" x14ac:dyDescent="0.2">
      <c r="A6" s="40"/>
      <c r="B6" s="431" t="s">
        <v>175</v>
      </c>
      <c r="C6" s="431"/>
      <c r="D6" s="431"/>
      <c r="E6" s="431"/>
      <c r="F6" s="440"/>
      <c r="G6" s="33"/>
      <c r="H6" s="431"/>
      <c r="I6" s="440"/>
    </row>
    <row r="7" spans="1:9" x14ac:dyDescent="0.2">
      <c r="A7" s="38"/>
      <c r="F7" s="42"/>
      <c r="G7" s="37"/>
      <c r="I7" s="42"/>
    </row>
    <row r="8" spans="1:9" x14ac:dyDescent="0.2">
      <c r="A8" s="434">
        <v>1990</v>
      </c>
      <c r="B8" s="586">
        <v>0.80371160181451096</v>
      </c>
      <c r="C8" s="586">
        <v>1.059334083324569</v>
      </c>
      <c r="D8" s="586">
        <v>4.434253807900169</v>
      </c>
      <c r="E8" s="593">
        <v>27.084356560271871</v>
      </c>
      <c r="F8" s="585">
        <v>11.228256643792019</v>
      </c>
      <c r="G8" s="602">
        <v>242.12165506847165</v>
      </c>
      <c r="H8" s="593">
        <v>16.608470788401611</v>
      </c>
      <c r="I8" s="601">
        <v>994.53576606004412</v>
      </c>
    </row>
    <row r="9" spans="1:9" x14ac:dyDescent="0.2">
      <c r="A9" s="434">
        <v>1991</v>
      </c>
      <c r="B9" s="586">
        <v>0.73729449384101142</v>
      </c>
      <c r="C9" s="586">
        <v>0.94151922316901149</v>
      </c>
      <c r="D9" s="586">
        <v>4.1645241763130443</v>
      </c>
      <c r="E9" s="593">
        <v>27.173114327532097</v>
      </c>
      <c r="F9" s="585">
        <v>10.911607071946868</v>
      </c>
      <c r="G9" s="602">
        <v>240.37023779338642</v>
      </c>
      <c r="H9" s="593">
        <v>16.644692210079786</v>
      </c>
      <c r="I9" s="601">
        <v>991.23455492545349</v>
      </c>
    </row>
    <row r="10" spans="1:9" x14ac:dyDescent="0.2">
      <c r="A10" s="434">
        <v>1992</v>
      </c>
      <c r="B10" s="586">
        <v>0.68236262466613029</v>
      </c>
      <c r="C10" s="586">
        <v>0.84221609638193107</v>
      </c>
      <c r="D10" s="586">
        <v>3.9340460032113218</v>
      </c>
      <c r="E10" s="593">
        <v>27.254317268748398</v>
      </c>
      <c r="F10" s="585">
        <v>10.643509222043148</v>
      </c>
      <c r="G10" s="602">
        <v>238.73557535759016</v>
      </c>
      <c r="H10" s="593">
        <v>16.707380756979084</v>
      </c>
      <c r="I10" s="601">
        <v>991.58128716276599</v>
      </c>
    </row>
    <row r="11" spans="1:9" x14ac:dyDescent="0.2">
      <c r="A11" s="434">
        <v>1993</v>
      </c>
      <c r="B11" s="586">
        <v>0.64201570963983512</v>
      </c>
      <c r="C11" s="586">
        <v>0.77074724604690448</v>
      </c>
      <c r="D11" s="586">
        <v>3.764062088948342</v>
      </c>
      <c r="E11" s="593">
        <v>27.31180937521226</v>
      </c>
      <c r="F11" s="585">
        <v>10.450106844379125</v>
      </c>
      <c r="G11" s="602">
        <v>234.39219831393203</v>
      </c>
      <c r="H11" s="593">
        <v>16.683534776030797</v>
      </c>
      <c r="I11" s="601">
        <v>993.85427474127312</v>
      </c>
    </row>
    <row r="12" spans="1:9" x14ac:dyDescent="0.2">
      <c r="A12" s="434">
        <v>1994</v>
      </c>
      <c r="B12" s="586">
        <v>0.60759229998344022</v>
      </c>
      <c r="C12" s="586">
        <v>0.7080850696792983</v>
      </c>
      <c r="D12" s="586">
        <v>3.6150585458460074</v>
      </c>
      <c r="E12" s="593">
        <v>27.366720662970909</v>
      </c>
      <c r="F12" s="585">
        <v>10.280719563693498</v>
      </c>
      <c r="G12" s="602">
        <v>240.2291369472963</v>
      </c>
      <c r="H12" s="593">
        <v>16.61913074912496</v>
      </c>
      <c r="I12" s="601">
        <v>993.14344920606231</v>
      </c>
    </row>
    <row r="13" spans="1:9" x14ac:dyDescent="0.2">
      <c r="A13" s="434">
        <v>1995</v>
      </c>
      <c r="B13" s="586">
        <v>0.57538118527054005</v>
      </c>
      <c r="C13" s="586">
        <v>0.65065272303392763</v>
      </c>
      <c r="D13" s="586">
        <v>3.476126371417005</v>
      </c>
      <c r="E13" s="593">
        <v>27.41400147847034</v>
      </c>
      <c r="F13" s="585">
        <v>10.126011237940087</v>
      </c>
      <c r="G13" s="602">
        <v>240.23457370059057</v>
      </c>
      <c r="H13" s="593">
        <v>16.558666812868402</v>
      </c>
      <c r="I13" s="601">
        <v>994.71259650634408</v>
      </c>
    </row>
    <row r="14" spans="1:9" x14ac:dyDescent="0.2">
      <c r="A14" s="434">
        <v>1996</v>
      </c>
      <c r="B14" s="586">
        <v>0.58699468061659354</v>
      </c>
      <c r="C14" s="586">
        <v>0.65145641005433397</v>
      </c>
      <c r="D14" s="586">
        <v>3.3083613664168907</v>
      </c>
      <c r="E14" s="593">
        <v>26.967790532588289</v>
      </c>
      <c r="F14" s="585">
        <v>9.7363673080022313</v>
      </c>
      <c r="G14" s="602">
        <v>229.05146113485725</v>
      </c>
      <c r="H14" s="593">
        <v>16.73312343140136</v>
      </c>
      <c r="I14" s="601">
        <v>997.14214353256193</v>
      </c>
    </row>
    <row r="15" spans="1:9" x14ac:dyDescent="0.2">
      <c r="A15" s="434">
        <v>1997</v>
      </c>
      <c r="B15" s="586">
        <v>0.56957989448006152</v>
      </c>
      <c r="C15" s="586">
        <v>0.66099215294775038</v>
      </c>
      <c r="D15" s="586">
        <v>3.3846151952670365</v>
      </c>
      <c r="E15" s="593">
        <v>27.782743724778555</v>
      </c>
      <c r="F15" s="585">
        <v>9.3820630887475751</v>
      </c>
      <c r="G15" s="602">
        <v>234.06041416085426</v>
      </c>
      <c r="H15" s="593">
        <v>16.83346463979138</v>
      </c>
      <c r="I15" s="601">
        <v>995.7689988029482</v>
      </c>
    </row>
    <row r="16" spans="1:9" x14ac:dyDescent="0.2">
      <c r="A16" s="434">
        <v>1998</v>
      </c>
      <c r="B16" s="586">
        <v>0.88149914370000004</v>
      </c>
      <c r="C16" s="586">
        <v>2.6530155324776179</v>
      </c>
      <c r="D16" s="586">
        <v>4.9966978676242242</v>
      </c>
      <c r="E16" s="593">
        <v>29.903167636078223</v>
      </c>
      <c r="F16" s="585">
        <v>9.5544726425320867</v>
      </c>
      <c r="G16" s="602">
        <v>199.11651085333551</v>
      </c>
      <c r="H16" s="593">
        <v>15.08123098174709</v>
      </c>
      <c r="I16" s="601">
        <v>978.13737089752817</v>
      </c>
    </row>
    <row r="17" spans="1:9" x14ac:dyDescent="0.2">
      <c r="A17" s="434">
        <v>1999</v>
      </c>
      <c r="B17" s="586">
        <v>0.82286503495604479</v>
      </c>
      <c r="C17" s="586">
        <v>2.4392555613353797</v>
      </c>
      <c r="D17" s="586">
        <v>4.6077443054646894</v>
      </c>
      <c r="E17" s="593">
        <v>28.458719531599336</v>
      </c>
      <c r="F17" s="585">
        <v>9.2598924060351475</v>
      </c>
      <c r="G17" s="602">
        <v>196.10371180935331</v>
      </c>
      <c r="H17" s="593">
        <v>14.49715359193565</v>
      </c>
      <c r="I17" s="601">
        <v>974.59495014449556</v>
      </c>
    </row>
    <row r="18" spans="1:9" x14ac:dyDescent="0.2">
      <c r="A18" s="434">
        <v>2000</v>
      </c>
      <c r="B18" s="586">
        <v>0.72449225243833471</v>
      </c>
      <c r="C18" s="586">
        <v>1.908545792371042</v>
      </c>
      <c r="D18" s="586">
        <v>4.2453198917824428</v>
      </c>
      <c r="E18" s="593">
        <v>27.400708135722077</v>
      </c>
      <c r="F18" s="585">
        <v>8.9282447108173653</v>
      </c>
      <c r="G18" s="602">
        <v>171.41144348359705</v>
      </c>
      <c r="H18" s="593">
        <v>13.72824526433361</v>
      </c>
      <c r="I18" s="601">
        <v>976.84609559432727</v>
      </c>
    </row>
    <row r="19" spans="1:9" x14ac:dyDescent="0.2">
      <c r="A19" s="434">
        <v>2001</v>
      </c>
      <c r="B19" s="586">
        <v>0.64497630260793903</v>
      </c>
      <c r="C19" s="586">
        <v>1.4947818529835966</v>
      </c>
      <c r="D19" s="586">
        <v>3.8993260601488968</v>
      </c>
      <c r="E19" s="593">
        <v>26.872659320420997</v>
      </c>
      <c r="F19" s="585">
        <v>8.2915246404946163</v>
      </c>
      <c r="G19" s="602">
        <v>170.98399093150016</v>
      </c>
      <c r="H19" s="593">
        <v>14.018567357002986</v>
      </c>
      <c r="I19" s="601">
        <v>968.67292351652134</v>
      </c>
    </row>
    <row r="20" spans="1:9" x14ac:dyDescent="0.2">
      <c r="A20" s="434">
        <v>2002</v>
      </c>
      <c r="B20" s="586">
        <v>0.54039304116791964</v>
      </c>
      <c r="C20" s="586">
        <v>0.82697774209523034</v>
      </c>
      <c r="D20" s="586">
        <v>3.4051313269483647</v>
      </c>
      <c r="E20" s="593">
        <v>26.101852121656464</v>
      </c>
      <c r="F20" s="585">
        <v>7.6293848510577424</v>
      </c>
      <c r="G20" s="602">
        <v>184.29868983296689</v>
      </c>
      <c r="H20" s="593">
        <v>13.899180685700404</v>
      </c>
      <c r="I20" s="601">
        <v>968.09612647607594</v>
      </c>
    </row>
    <row r="21" spans="1:9" x14ac:dyDescent="0.2">
      <c r="A21" s="434">
        <v>2003</v>
      </c>
      <c r="B21" s="586">
        <v>0.50473670413834038</v>
      </c>
      <c r="C21" s="586">
        <v>0.95683497627457625</v>
      </c>
      <c r="D21" s="586">
        <v>3.1627564819645602</v>
      </c>
      <c r="E21" s="593">
        <v>25.084327349024292</v>
      </c>
      <c r="F21" s="585">
        <v>8.2825895652059085</v>
      </c>
      <c r="G21" s="602">
        <v>165.62919634210311</v>
      </c>
      <c r="H21" s="593">
        <v>12.602146783868097</v>
      </c>
      <c r="I21" s="601">
        <v>968.26270047278695</v>
      </c>
    </row>
    <row r="22" spans="1:9" x14ac:dyDescent="0.2">
      <c r="A22" s="434">
        <v>2004</v>
      </c>
      <c r="B22" s="586">
        <v>0.47282220137084019</v>
      </c>
      <c r="C22" s="586">
        <v>0.93489666748588851</v>
      </c>
      <c r="D22" s="586">
        <v>3.2501771317213248</v>
      </c>
      <c r="E22" s="593">
        <v>26.328674315001539</v>
      </c>
      <c r="F22" s="585">
        <v>7.9444269212226022</v>
      </c>
      <c r="G22" s="602">
        <v>124.07830047906917</v>
      </c>
      <c r="H22" s="593">
        <v>11.237522418028012</v>
      </c>
      <c r="I22" s="601">
        <v>966.25711159686284</v>
      </c>
    </row>
    <row r="23" spans="1:9" x14ac:dyDescent="0.2">
      <c r="A23" s="434">
        <v>2005</v>
      </c>
      <c r="B23" s="586">
        <v>0.45810532227434708</v>
      </c>
      <c r="C23" s="586">
        <v>0.89335121345151014</v>
      </c>
      <c r="D23" s="586">
        <v>3.1918482213703889</v>
      </c>
      <c r="E23" s="593">
        <v>26.416151253202269</v>
      </c>
      <c r="F23" s="585">
        <v>7.7355741629291375</v>
      </c>
      <c r="G23" s="602">
        <v>111.65007034663282</v>
      </c>
      <c r="H23" s="593">
        <v>11.469646557628442</v>
      </c>
      <c r="I23" s="601">
        <v>960.28497699881746</v>
      </c>
    </row>
    <row r="24" spans="1:9" x14ac:dyDescent="0.2">
      <c r="A24" s="434">
        <v>2006</v>
      </c>
      <c r="B24" s="586">
        <v>0.4483782959592843</v>
      </c>
      <c r="C24" s="586">
        <v>0.91767506612556482</v>
      </c>
      <c r="D24" s="586">
        <v>3.2150340197893992</v>
      </c>
      <c r="E24" s="593">
        <v>26.51237176547999</v>
      </c>
      <c r="F24" s="585">
        <v>7.6646854441726031</v>
      </c>
      <c r="G24" s="602">
        <v>97.619868028760166</v>
      </c>
      <c r="H24" s="593">
        <v>10.502945815006473</v>
      </c>
      <c r="I24" s="601">
        <v>948.13873488946183</v>
      </c>
    </row>
    <row r="25" spans="1:9" x14ac:dyDescent="0.2">
      <c r="A25" s="434">
        <v>2007</v>
      </c>
      <c r="B25" s="586">
        <v>0.42464172879746193</v>
      </c>
      <c r="C25" s="586">
        <v>0.82167007044176976</v>
      </c>
      <c r="D25" s="586">
        <v>3.1883457710446508</v>
      </c>
      <c r="E25" s="593">
        <v>26.623537241020735</v>
      </c>
      <c r="F25" s="585">
        <v>7.7227686507680318</v>
      </c>
      <c r="G25" s="602">
        <v>92.597607656672992</v>
      </c>
      <c r="H25" s="593">
        <v>10.757528472503381</v>
      </c>
      <c r="I25" s="601">
        <v>938.94450105576448</v>
      </c>
    </row>
    <row r="26" spans="1:9" x14ac:dyDescent="0.2">
      <c r="A26" s="434">
        <v>2008</v>
      </c>
      <c r="B26" s="586">
        <v>0.39601152782436422</v>
      </c>
      <c r="C26" s="586">
        <v>0.74602046110156328</v>
      </c>
      <c r="D26" s="586">
        <v>3.1086111059970372</v>
      </c>
      <c r="E26" s="593">
        <v>26.181423069604318</v>
      </c>
      <c r="F26" s="585">
        <v>7.6131396980030592</v>
      </c>
      <c r="G26" s="602">
        <v>97.857300841575608</v>
      </c>
      <c r="H26" s="593">
        <v>10.366197762792956</v>
      </c>
      <c r="I26" s="601">
        <v>944.51194606724778</v>
      </c>
    </row>
    <row r="27" spans="1:9" x14ac:dyDescent="0.2">
      <c r="A27" s="434">
        <v>2009</v>
      </c>
      <c r="B27" s="586">
        <v>0.38154192024263972</v>
      </c>
      <c r="C27" s="586">
        <v>0.73914296939933133</v>
      </c>
      <c r="D27" s="586">
        <v>3.1179907290389539</v>
      </c>
      <c r="E27" s="593">
        <v>26.865478142606385</v>
      </c>
      <c r="F27" s="585">
        <v>7.0748882248738294</v>
      </c>
      <c r="G27" s="602">
        <v>110.05605555438943</v>
      </c>
      <c r="H27" s="593">
        <v>9.7674301624577673</v>
      </c>
      <c r="I27" s="601">
        <v>939.83840587399607</v>
      </c>
    </row>
    <row r="28" spans="1:9" x14ac:dyDescent="0.2">
      <c r="A28" s="434">
        <v>2010</v>
      </c>
      <c r="B28" s="586">
        <v>0.33848317921877541</v>
      </c>
      <c r="C28" s="586">
        <v>0.54618581211652695</v>
      </c>
      <c r="D28" s="586">
        <v>3.0066943563154371</v>
      </c>
      <c r="E28" s="593">
        <v>27.531075913790826</v>
      </c>
      <c r="F28" s="585">
        <v>6.3840814020398593</v>
      </c>
      <c r="G28" s="602">
        <v>96.476212109587962</v>
      </c>
      <c r="H28" s="593">
        <v>9.8188443996594152</v>
      </c>
      <c r="I28" s="601">
        <v>935.6144713365286</v>
      </c>
    </row>
    <row r="29" spans="1:9" x14ac:dyDescent="0.2">
      <c r="A29" s="434">
        <v>2011</v>
      </c>
      <c r="B29" s="586">
        <v>0.32878483837504818</v>
      </c>
      <c r="C29" s="586">
        <v>0.49636767560430622</v>
      </c>
      <c r="D29" s="586">
        <v>2.9074888553996945</v>
      </c>
      <c r="E29" s="593">
        <v>27.341330323925217</v>
      </c>
      <c r="F29" s="585">
        <v>5.9929288371519878</v>
      </c>
      <c r="G29" s="602">
        <v>90.881865570187315</v>
      </c>
      <c r="H29" s="593">
        <v>10.156484522016076</v>
      </c>
      <c r="I29" s="601">
        <v>927.33443009297503</v>
      </c>
    </row>
    <row r="30" spans="1:9" x14ac:dyDescent="0.2">
      <c r="A30" s="434">
        <v>2012</v>
      </c>
      <c r="B30" s="586">
        <v>0.32808144596746713</v>
      </c>
      <c r="C30" s="586">
        <v>0.52527051992909557</v>
      </c>
      <c r="D30" s="586">
        <v>2.8992735515362682</v>
      </c>
      <c r="E30" s="593">
        <v>27.351984640891615</v>
      </c>
      <c r="F30" s="585">
        <v>5.5971975463306496</v>
      </c>
      <c r="G30" s="602">
        <v>80.596304665730884</v>
      </c>
      <c r="H30" s="593">
        <v>9.3870374813955131</v>
      </c>
      <c r="I30" s="601">
        <v>922.42929353955174</v>
      </c>
    </row>
    <row r="31" spans="1:9" x14ac:dyDescent="0.2">
      <c r="A31" s="434">
        <v>2013</v>
      </c>
      <c r="B31" s="586">
        <v>0.309968424943254</v>
      </c>
      <c r="C31" s="586">
        <v>0.48787059466562827</v>
      </c>
      <c r="D31" s="586">
        <v>2.7846279077063132</v>
      </c>
      <c r="E31" s="593">
        <v>27.409279440833178</v>
      </c>
      <c r="F31" s="585">
        <v>5.4160833188894584</v>
      </c>
      <c r="G31" s="602">
        <v>67.364510316346511</v>
      </c>
      <c r="H31" s="593">
        <v>8.7806219938821801</v>
      </c>
      <c r="I31" s="601">
        <v>930.52399978525636</v>
      </c>
    </row>
    <row r="32" spans="1:9" x14ac:dyDescent="0.2">
      <c r="A32" s="434">
        <v>2014</v>
      </c>
      <c r="B32" s="586">
        <v>0.30803544453807452</v>
      </c>
      <c r="C32" s="586">
        <v>0.54445256389576402</v>
      </c>
      <c r="D32" s="586">
        <v>2.7879629700844575</v>
      </c>
      <c r="E32" s="593">
        <v>27.670587803309409</v>
      </c>
      <c r="F32" s="585">
        <v>5.300403632698603</v>
      </c>
      <c r="G32" s="602">
        <v>64.328171033295376</v>
      </c>
      <c r="H32" s="593">
        <v>8.5402090498889667</v>
      </c>
      <c r="I32" s="601">
        <v>926.93264037229642</v>
      </c>
    </row>
    <row r="33" spans="1:9" x14ac:dyDescent="0.2">
      <c r="A33" s="434">
        <v>2015</v>
      </c>
      <c r="B33" s="586">
        <v>0.30651721629178436</v>
      </c>
      <c r="C33" s="586">
        <v>0.59056499322627032</v>
      </c>
      <c r="D33" s="586">
        <v>2.8210301680323768</v>
      </c>
      <c r="E33" s="593">
        <v>27.719557115335633</v>
      </c>
      <c r="F33" s="585">
        <v>5.2324743254714878</v>
      </c>
      <c r="G33" s="602">
        <v>60.114109997224766</v>
      </c>
      <c r="H33" s="593">
        <v>8.4949800622234282</v>
      </c>
      <c r="I33" s="601">
        <v>941.91985364181301</v>
      </c>
    </row>
    <row r="34" spans="1:9" x14ac:dyDescent="0.2">
      <c r="A34" s="434">
        <v>2016</v>
      </c>
      <c r="B34" s="586">
        <v>0.30166305615886585</v>
      </c>
      <c r="C34" s="586">
        <v>0.51018491109463093</v>
      </c>
      <c r="D34" s="586">
        <v>2.7521262377831697</v>
      </c>
      <c r="E34" s="593">
        <v>27.561292686420469</v>
      </c>
      <c r="F34" s="585">
        <v>5.0270364458806069</v>
      </c>
      <c r="G34" s="602">
        <v>52.001348939284313</v>
      </c>
      <c r="H34" s="593">
        <v>10.006008166020049</v>
      </c>
      <c r="I34" s="601">
        <v>936.75409053584133</v>
      </c>
    </row>
    <row r="35" spans="1:9" x14ac:dyDescent="0.2">
      <c r="A35" s="434">
        <v>2017</v>
      </c>
      <c r="B35" s="586">
        <v>0.28891329959243839</v>
      </c>
      <c r="C35" s="586">
        <v>0.44581618113788779</v>
      </c>
      <c r="D35" s="586">
        <v>2.6938382993671621</v>
      </c>
      <c r="E35" s="593">
        <v>27.574446907085566</v>
      </c>
      <c r="F35" s="585">
        <v>4.7574586931638105</v>
      </c>
      <c r="G35" s="602">
        <v>47.992344230409593</v>
      </c>
      <c r="H35" s="593">
        <v>8.1408044297364413</v>
      </c>
      <c r="I35" s="601">
        <v>930.42076070301277</v>
      </c>
    </row>
    <row r="36" spans="1:9" x14ac:dyDescent="0.2">
      <c r="A36" s="434">
        <v>2018</v>
      </c>
      <c r="B36" s="586">
        <v>0.29468476382845049</v>
      </c>
      <c r="C36" s="586">
        <v>0.46070076024317946</v>
      </c>
      <c r="D36" s="586">
        <v>2.673696931385563</v>
      </c>
      <c r="E36" s="593">
        <v>28.54402726731108</v>
      </c>
      <c r="F36" s="585">
        <v>4.5041760153605708</v>
      </c>
      <c r="G36" s="602">
        <v>46.044931018664101</v>
      </c>
      <c r="H36" s="593">
        <v>7.9715427748997163</v>
      </c>
      <c r="I36" s="601">
        <v>923.73336008732861</v>
      </c>
    </row>
    <row r="37" spans="1:9" x14ac:dyDescent="0.2">
      <c r="A37" s="434">
        <v>2019</v>
      </c>
      <c r="B37" s="586">
        <v>0.2876953490294662</v>
      </c>
      <c r="C37" s="586">
        <v>0.40960714339884008</v>
      </c>
      <c r="D37" s="586">
        <v>2.6316931494125022</v>
      </c>
      <c r="E37" s="593">
        <v>28.908595251903776</v>
      </c>
      <c r="F37" s="585">
        <v>4.348818351248469</v>
      </c>
      <c r="G37" s="602">
        <v>41.799940197285309</v>
      </c>
      <c r="H37" s="593">
        <v>7.8258942906026752</v>
      </c>
      <c r="I37" s="601">
        <v>912.69350317345823</v>
      </c>
    </row>
    <row r="38" spans="1:9" x14ac:dyDescent="0.2">
      <c r="A38" s="434">
        <v>2020</v>
      </c>
      <c r="B38" s="586">
        <v>0.25192242713797619</v>
      </c>
      <c r="C38" s="586">
        <v>0.317503934830902</v>
      </c>
      <c r="D38" s="586">
        <v>2.6498511212424676</v>
      </c>
      <c r="E38" s="593">
        <v>29.039350453335103</v>
      </c>
      <c r="F38" s="585">
        <v>4.5683167539977534</v>
      </c>
      <c r="G38" s="602">
        <v>64.724522669312321</v>
      </c>
      <c r="H38" s="593">
        <v>8.5725906924763944</v>
      </c>
      <c r="I38" s="601">
        <v>885.90224728641283</v>
      </c>
    </row>
    <row r="39" spans="1:9" x14ac:dyDescent="0.2">
      <c r="A39" s="434">
        <v>2021</v>
      </c>
      <c r="B39" s="586">
        <v>0.27637883440567895</v>
      </c>
      <c r="C39" s="586">
        <v>0.46524244747793725</v>
      </c>
      <c r="D39" s="586">
        <v>2.781829063827963</v>
      </c>
      <c r="E39" s="593">
        <v>29.170064843652021</v>
      </c>
      <c r="F39" s="586">
        <v>4.3522246333787367</v>
      </c>
      <c r="G39" s="602">
        <v>66.27014943495621</v>
      </c>
      <c r="H39" s="593">
        <v>8.7659983898317062</v>
      </c>
      <c r="I39" s="601">
        <v>893.28261956307574</v>
      </c>
    </row>
    <row r="40" spans="1:9" x14ac:dyDescent="0.2">
      <c r="A40" s="36"/>
      <c r="B40" s="523"/>
      <c r="C40" s="523"/>
      <c r="D40" s="523"/>
      <c r="E40" s="523"/>
      <c r="F40" s="523"/>
      <c r="G40" s="524"/>
      <c r="H40" s="523"/>
      <c r="I40" s="525"/>
    </row>
    <row r="41" spans="1:9" ht="14.25" x14ac:dyDescent="0.2">
      <c r="A41" s="441" t="s">
        <v>1184</v>
      </c>
    </row>
    <row r="42" spans="1:9" x14ac:dyDescent="0.2">
      <c r="A42" s="19" t="s">
        <v>1185</v>
      </c>
    </row>
  </sheetData>
  <mergeCells count="1">
    <mergeCell ref="A1:D1"/>
  </mergeCells>
  <hyperlinks>
    <hyperlink ref="A1" location="Contents!A1" display="To table of contents" xr:uid="{A029F56C-355F-4E16-B26F-2C03B903DC89}"/>
  </hyperlinks>
  <pageMargins left="0.65" right="0.43" top="1" bottom="1" header="0.5" footer="0.5"/>
  <pageSetup paperSize="9" scale="93" orientation="portrait" r:id="rId1"/>
  <headerFooter alignWithMargins="0"/>
  <customProperties>
    <customPr name="EpmWorksheetKeyString_GUID" r:id="rId2"/>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D694F-A644-4C00-B605-2119BAE99280}">
  <sheetPr codeName="Blad52">
    <tabColor theme="4" tint="0.79998168889431442"/>
    <pageSetUpPr fitToPage="1"/>
  </sheetPr>
  <dimension ref="A1:I42"/>
  <sheetViews>
    <sheetView zoomScale="75" workbookViewId="0">
      <selection activeCell="A2" sqref="A2:I50"/>
    </sheetView>
  </sheetViews>
  <sheetFormatPr defaultColWidth="10.6640625" defaultRowHeight="12.75" x14ac:dyDescent="0.2"/>
  <cols>
    <col min="1" max="1" width="18.33203125" style="19" customWidth="1"/>
    <col min="2" max="7" width="12.5" style="19" customWidth="1"/>
    <col min="8" max="16384" width="10.6640625" style="19"/>
  </cols>
  <sheetData>
    <row r="1" spans="1:9" ht="28.5" customHeight="1" x14ac:dyDescent="0.2">
      <c r="A1" s="1744" t="s">
        <v>2</v>
      </c>
      <c r="B1" s="1744"/>
      <c r="C1" s="1744"/>
      <c r="D1" s="1744"/>
    </row>
    <row r="2" spans="1:9" ht="20.25" x14ac:dyDescent="0.3">
      <c r="A2" s="332" t="s">
        <v>1186</v>
      </c>
      <c r="G2" s="441" t="s">
        <v>178</v>
      </c>
    </row>
    <row r="3" spans="1:9" x14ac:dyDescent="0.2">
      <c r="A3" s="40"/>
      <c r="B3" s="598" t="s">
        <v>1171</v>
      </c>
      <c r="C3" s="598"/>
      <c r="D3" s="598"/>
      <c r="E3" s="598"/>
      <c r="F3" s="598"/>
      <c r="G3" s="1132" t="s">
        <v>1129</v>
      </c>
      <c r="H3" s="424" t="s">
        <v>1181</v>
      </c>
      <c r="I3" s="463"/>
    </row>
    <row r="4" spans="1:9" x14ac:dyDescent="0.2">
      <c r="A4" s="38"/>
      <c r="B4" s="1395" t="s">
        <v>1173</v>
      </c>
      <c r="C4" s="1395" t="s">
        <v>1174</v>
      </c>
      <c r="D4" s="1395" t="s">
        <v>1175</v>
      </c>
      <c r="E4" s="1395" t="s">
        <v>1176</v>
      </c>
      <c r="F4" s="1395" t="s">
        <v>1177</v>
      </c>
      <c r="G4" s="437" t="s">
        <v>1182</v>
      </c>
      <c r="H4" s="428" t="s">
        <v>1187</v>
      </c>
      <c r="I4" s="438" t="s">
        <v>1178</v>
      </c>
    </row>
    <row r="5" spans="1:9" x14ac:dyDescent="0.2">
      <c r="A5" s="36"/>
      <c r="B5" s="522"/>
      <c r="C5" s="522"/>
      <c r="D5" s="522"/>
      <c r="E5" s="522"/>
      <c r="F5" s="522"/>
      <c r="G5" s="437"/>
      <c r="H5" s="428"/>
      <c r="I5" s="438" t="s">
        <v>1179</v>
      </c>
    </row>
    <row r="6" spans="1:9" x14ac:dyDescent="0.2">
      <c r="A6" s="40"/>
      <c r="B6" s="431" t="s">
        <v>175</v>
      </c>
      <c r="C6" s="431"/>
      <c r="D6" s="431"/>
      <c r="E6" s="431"/>
      <c r="F6" s="431"/>
      <c r="G6" s="33"/>
      <c r="H6" s="431"/>
      <c r="I6" s="440"/>
    </row>
    <row r="7" spans="1:9" x14ac:dyDescent="0.2">
      <c r="A7" s="38"/>
      <c r="G7" s="37"/>
      <c r="I7" s="42"/>
    </row>
    <row r="8" spans="1:9" x14ac:dyDescent="0.2">
      <c r="A8" s="434">
        <v>1990</v>
      </c>
      <c r="B8" s="586">
        <v>0.31809223972983125</v>
      </c>
      <c r="C8" s="586">
        <v>0.25535475750811193</v>
      </c>
      <c r="D8" s="586">
        <v>0.48860540526498603</v>
      </c>
      <c r="E8" s="593">
        <v>8.7107821600571658</v>
      </c>
      <c r="F8" s="585">
        <v>0.62247434479051811</v>
      </c>
      <c r="G8" s="602">
        <v>11.288012837485862</v>
      </c>
      <c r="H8" s="593">
        <v>9.0233454034692979</v>
      </c>
      <c r="I8" s="601">
        <v>18.843968998084172</v>
      </c>
    </row>
    <row r="9" spans="1:9" x14ac:dyDescent="0.2">
      <c r="A9" s="434">
        <v>1991</v>
      </c>
      <c r="B9" s="586">
        <v>0.26934180750062037</v>
      </c>
      <c r="C9" s="586">
        <v>0.22112806335432891</v>
      </c>
      <c r="D9" s="586">
        <v>0.44741733701351194</v>
      </c>
      <c r="E9" s="593">
        <v>7.7597265314446879</v>
      </c>
      <c r="F9" s="585">
        <v>0.62615570091232065</v>
      </c>
      <c r="G9" s="602">
        <v>11.400476149421722</v>
      </c>
      <c r="H9" s="593">
        <v>9.1881899621145102</v>
      </c>
      <c r="I9" s="601">
        <v>18.825317836597748</v>
      </c>
    </row>
    <row r="10" spans="1:9" x14ac:dyDescent="0.2">
      <c r="A10" s="434">
        <v>1992</v>
      </c>
      <c r="B10" s="586">
        <v>0.22837262823401966</v>
      </c>
      <c r="C10" s="586">
        <v>0.19224911566327851</v>
      </c>
      <c r="D10" s="586">
        <v>0.41238037152209811</v>
      </c>
      <c r="E10" s="593">
        <v>6.9306472095333547</v>
      </c>
      <c r="F10" s="585">
        <v>0.62924770394999441</v>
      </c>
      <c r="G10" s="602">
        <v>11.425252858984667</v>
      </c>
      <c r="H10" s="593">
        <v>9.2400873200046938</v>
      </c>
      <c r="I10" s="601">
        <v>18.834638448795666</v>
      </c>
    </row>
    <row r="11" spans="1:9" x14ac:dyDescent="0.2">
      <c r="A11" s="434">
        <v>1993</v>
      </c>
      <c r="B11" s="586">
        <v>0.19875602719586205</v>
      </c>
      <c r="C11" s="586">
        <v>0.17137057633021607</v>
      </c>
      <c r="D11" s="586">
        <v>0.38637246117935842</v>
      </c>
      <c r="E11" s="593">
        <v>6.3129058380997449</v>
      </c>
      <c r="F11" s="585">
        <v>0.63150816617806194</v>
      </c>
      <c r="G11" s="602">
        <v>11.281477388747485</v>
      </c>
      <c r="H11" s="593">
        <v>9.1167939116415262</v>
      </c>
      <c r="I11" s="601">
        <v>18.832830566957785</v>
      </c>
    </row>
    <row r="12" spans="1:9" x14ac:dyDescent="0.2">
      <c r="A12" s="434">
        <v>1994</v>
      </c>
      <c r="B12" s="586">
        <v>0.17302572576245184</v>
      </c>
      <c r="C12" s="586">
        <v>0.15315736958624887</v>
      </c>
      <c r="D12" s="586">
        <v>0.36375055102389225</v>
      </c>
      <c r="E12" s="593">
        <v>5.7640413166309239</v>
      </c>
      <c r="F12" s="585">
        <v>0.63345505071584352</v>
      </c>
      <c r="G12" s="602">
        <v>11.216991379400913</v>
      </c>
      <c r="H12" s="593">
        <v>8.9615131977371032</v>
      </c>
      <c r="I12" s="601">
        <v>18.811382314022456</v>
      </c>
    </row>
    <row r="13" spans="1:9" x14ac:dyDescent="0.2">
      <c r="A13" s="434">
        <v>1995</v>
      </c>
      <c r="B13" s="586">
        <v>0.14945996897244082</v>
      </c>
      <c r="C13" s="586">
        <v>0.13648444305125385</v>
      </c>
      <c r="D13" s="586">
        <v>0.34252107149886596</v>
      </c>
      <c r="E13" s="593">
        <v>5.249742903688098</v>
      </c>
      <c r="F13" s="585">
        <v>0.63525151651857648</v>
      </c>
      <c r="G13" s="602">
        <v>11.102164199264971</v>
      </c>
      <c r="H13" s="593">
        <v>8.814986308393328</v>
      </c>
      <c r="I13" s="601">
        <v>18.817011439276726</v>
      </c>
    </row>
    <row r="14" spans="1:9" x14ac:dyDescent="0.2">
      <c r="A14" s="434">
        <v>1996</v>
      </c>
      <c r="B14" s="586">
        <v>0.14117839328044482</v>
      </c>
      <c r="C14" s="586">
        <v>0.1194481872654399</v>
      </c>
      <c r="D14" s="586">
        <v>0.2833735739844902</v>
      </c>
      <c r="E14" s="593">
        <v>4.3631405766077238</v>
      </c>
      <c r="F14" s="585">
        <v>0.61381744621598011</v>
      </c>
      <c r="G14" s="602">
        <v>11.195310069964705</v>
      </c>
      <c r="H14" s="593">
        <v>9.0891219213732342</v>
      </c>
      <c r="I14" s="601">
        <v>18.814734326050758</v>
      </c>
    </row>
    <row r="15" spans="1:9" x14ac:dyDescent="0.2">
      <c r="A15" s="434">
        <v>1997</v>
      </c>
      <c r="B15" s="586">
        <v>0.14311241855471263</v>
      </c>
      <c r="C15" s="586">
        <v>0.11330296852035399</v>
      </c>
      <c r="D15" s="586">
        <v>0.28414352251786718</v>
      </c>
      <c r="E15" s="593">
        <v>4.5448011774095294</v>
      </c>
      <c r="F15" s="585">
        <v>0.6023279715285349</v>
      </c>
      <c r="G15" s="602">
        <v>11.285908380821237</v>
      </c>
      <c r="H15" s="593">
        <v>9.1413301290016928</v>
      </c>
      <c r="I15" s="601">
        <v>18.805894590862295</v>
      </c>
    </row>
    <row r="16" spans="1:9" x14ac:dyDescent="0.2">
      <c r="A16" s="434">
        <v>1998</v>
      </c>
      <c r="B16" s="586">
        <v>0.13699427230275238</v>
      </c>
      <c r="C16" s="586">
        <v>0.13830778270603958</v>
      </c>
      <c r="D16" s="586">
        <v>0.3473080873940837</v>
      </c>
      <c r="E16" s="593">
        <v>4.7194654177069451</v>
      </c>
      <c r="F16" s="585">
        <v>0.5150875785493445</v>
      </c>
      <c r="G16" s="602">
        <v>9.4564847910577861</v>
      </c>
      <c r="H16" s="593">
        <v>7.2752648448000592</v>
      </c>
      <c r="I16" s="601">
        <v>18.689583138640263</v>
      </c>
    </row>
    <row r="17" spans="1:9" x14ac:dyDescent="0.2">
      <c r="A17" s="434">
        <v>1999</v>
      </c>
      <c r="B17" s="586">
        <v>0.13228034818049514</v>
      </c>
      <c r="C17" s="586">
        <v>0.13172719822485238</v>
      </c>
      <c r="D17" s="586">
        <v>0.25694837777948198</v>
      </c>
      <c r="E17" s="593">
        <v>3.503214373500485</v>
      </c>
      <c r="F17" s="585">
        <v>0.50786384589952804</v>
      </c>
      <c r="G17" s="602">
        <v>9.1935599303173543</v>
      </c>
      <c r="H17" s="593">
        <v>6.9656857798376608</v>
      </c>
      <c r="I17" s="601">
        <v>18.743768487132822</v>
      </c>
    </row>
    <row r="18" spans="1:9" x14ac:dyDescent="0.2">
      <c r="A18" s="434">
        <v>2000</v>
      </c>
      <c r="B18" s="586">
        <v>0.12878068874518933</v>
      </c>
      <c r="C18" s="586">
        <v>0.12412122185259984</v>
      </c>
      <c r="D18" s="586">
        <v>0.24399475305027254</v>
      </c>
      <c r="E18" s="593">
        <v>3.3864153242516082</v>
      </c>
      <c r="F18" s="585">
        <v>0.51559097151123989</v>
      </c>
      <c r="G18" s="602">
        <v>8.3872414500855133</v>
      </c>
      <c r="H18" s="593">
        <v>6.3564350537962566</v>
      </c>
      <c r="I18" s="601">
        <v>18.760457250953635</v>
      </c>
    </row>
    <row r="19" spans="1:9" x14ac:dyDescent="0.2">
      <c r="A19" s="434">
        <v>2001</v>
      </c>
      <c r="B19" s="586">
        <v>0.13084733924084543</v>
      </c>
      <c r="C19" s="586">
        <v>0.117846151076828</v>
      </c>
      <c r="D19" s="586">
        <v>0.23820521959052632</v>
      </c>
      <c r="E19" s="593">
        <v>3.2318995692473811</v>
      </c>
      <c r="F19" s="585">
        <v>0.49743785010199348</v>
      </c>
      <c r="G19" s="602">
        <v>8.4424543682879065</v>
      </c>
      <c r="H19" s="593">
        <v>6.4066540150077698</v>
      </c>
      <c r="I19" s="601">
        <v>18.788270496344335</v>
      </c>
    </row>
    <row r="20" spans="1:9" x14ac:dyDescent="0.2">
      <c r="A20" s="434">
        <v>2002</v>
      </c>
      <c r="B20" s="586">
        <v>0.14868156175767508</v>
      </c>
      <c r="C20" s="586">
        <v>0.11295251482755227</v>
      </c>
      <c r="D20" s="586">
        <v>0.25741361299419285</v>
      </c>
      <c r="E20" s="593">
        <v>3.0063339507484805</v>
      </c>
      <c r="F20" s="585">
        <v>0.46381893287608972</v>
      </c>
      <c r="G20" s="602">
        <v>8.5954636998975236</v>
      </c>
      <c r="H20" s="593">
        <v>6.3710065097326574</v>
      </c>
      <c r="I20" s="601">
        <v>18.827440612851699</v>
      </c>
    </row>
    <row r="21" spans="1:9" x14ac:dyDescent="0.2">
      <c r="A21" s="434">
        <v>2003</v>
      </c>
      <c r="B21" s="586">
        <v>0.1364956512411051</v>
      </c>
      <c r="C21" s="586">
        <v>0.10093218080992039</v>
      </c>
      <c r="D21" s="586">
        <v>0.24144964509991027</v>
      </c>
      <c r="E21" s="593">
        <v>2.8430950665338961</v>
      </c>
      <c r="F21" s="585">
        <v>0.55253253467572827</v>
      </c>
      <c r="G21" s="602">
        <v>6.8771224202645893</v>
      </c>
      <c r="H21" s="593">
        <v>4.5652382141962367</v>
      </c>
      <c r="I21" s="601">
        <v>19.003055232913319</v>
      </c>
    </row>
    <row r="22" spans="1:9" x14ac:dyDescent="0.2">
      <c r="A22" s="434">
        <v>2004</v>
      </c>
      <c r="B22" s="586">
        <v>0.13112138859887756</v>
      </c>
      <c r="C22" s="586">
        <v>9.8697460262058223E-2</v>
      </c>
      <c r="D22" s="586">
        <v>0.25844357218708203</v>
      </c>
      <c r="E22" s="593">
        <v>3.097951029005841</v>
      </c>
      <c r="F22" s="585">
        <v>0.53715287853715821</v>
      </c>
      <c r="G22" s="602">
        <v>5.1708625819139398</v>
      </c>
      <c r="H22" s="593">
        <v>3.3337884603156667</v>
      </c>
      <c r="I22" s="601">
        <v>18.881729577407107</v>
      </c>
    </row>
    <row r="23" spans="1:9" x14ac:dyDescent="0.2">
      <c r="A23" s="434">
        <v>2005</v>
      </c>
      <c r="B23" s="586">
        <v>0.12945018803608721</v>
      </c>
      <c r="C23" s="586">
        <v>9.8319114140394931E-2</v>
      </c>
      <c r="D23" s="586">
        <v>0.2614126975640072</v>
      </c>
      <c r="E23" s="593">
        <v>3.1171671837428865</v>
      </c>
      <c r="F23" s="585">
        <v>0.5257260504778708</v>
      </c>
      <c r="G23" s="602">
        <v>4.9518085174879136</v>
      </c>
      <c r="H23" s="593">
        <v>3.3266759566607438</v>
      </c>
      <c r="I23" s="601">
        <v>18.718412479552239</v>
      </c>
    </row>
    <row r="24" spans="1:9" x14ac:dyDescent="0.2">
      <c r="A24" s="434">
        <v>2006</v>
      </c>
      <c r="B24" s="586">
        <v>0.1301922450878463</v>
      </c>
      <c r="C24" s="586">
        <v>9.7153275730494287E-2</v>
      </c>
      <c r="D24" s="586">
        <v>0.27074007833409147</v>
      </c>
      <c r="E24" s="593">
        <v>3.1250945460462418</v>
      </c>
      <c r="F24" s="585">
        <v>0.52827763786435433</v>
      </c>
      <c r="G24" s="602">
        <v>4.4749234680834684</v>
      </c>
      <c r="H24" s="593">
        <v>3.0198998207814585</v>
      </c>
      <c r="I24" s="601">
        <v>18.6802584628436</v>
      </c>
    </row>
    <row r="25" spans="1:9" x14ac:dyDescent="0.2">
      <c r="A25" s="434">
        <v>2007</v>
      </c>
      <c r="B25" s="586">
        <v>0.12925207261462734</v>
      </c>
      <c r="C25" s="586">
        <v>9.4368685033281011E-2</v>
      </c>
      <c r="D25" s="586">
        <v>0.27783473317909241</v>
      </c>
      <c r="E25" s="593">
        <v>3.1886137609168985</v>
      </c>
      <c r="F25" s="585">
        <v>0.5432968740060734</v>
      </c>
      <c r="G25" s="602">
        <v>4.3631719595491907</v>
      </c>
      <c r="H25" s="593">
        <v>2.9931470942687168</v>
      </c>
      <c r="I25" s="601">
        <v>18.531245844232366</v>
      </c>
    </row>
    <row r="26" spans="1:9" x14ac:dyDescent="0.2">
      <c r="A26" s="434">
        <v>2008</v>
      </c>
      <c r="B26" s="586">
        <v>0.12979708017004118</v>
      </c>
      <c r="C26" s="586">
        <v>9.3936097536753999E-2</v>
      </c>
      <c r="D26" s="586">
        <v>0.27474559572849128</v>
      </c>
      <c r="E26" s="593">
        <v>3.06094325780168</v>
      </c>
      <c r="F26" s="585">
        <v>0.54145931169117689</v>
      </c>
      <c r="G26" s="602">
        <v>4.4057605402704425</v>
      </c>
      <c r="H26" s="593">
        <v>2.9522606728493663</v>
      </c>
      <c r="I26" s="601">
        <v>18.47133259596654</v>
      </c>
    </row>
    <row r="27" spans="1:9" x14ac:dyDescent="0.2">
      <c r="A27" s="434">
        <v>2009</v>
      </c>
      <c r="B27" s="586">
        <v>0.12656883261307264</v>
      </c>
      <c r="C27" s="586">
        <v>9.2259482097008419E-2</v>
      </c>
      <c r="D27" s="586">
        <v>0.27492634399950305</v>
      </c>
      <c r="E27" s="593">
        <v>3.1460696279424702</v>
      </c>
      <c r="F27" s="585">
        <v>0.50630132518658455</v>
      </c>
      <c r="G27" s="602">
        <v>4.5389210872697667</v>
      </c>
      <c r="H27" s="593">
        <v>2.847773909881341</v>
      </c>
      <c r="I27" s="601">
        <v>18.531376105031264</v>
      </c>
    </row>
    <row r="28" spans="1:9" x14ac:dyDescent="0.2">
      <c r="A28" s="434">
        <v>2010</v>
      </c>
      <c r="B28" s="586">
        <v>0.11656163590874138</v>
      </c>
      <c r="C28" s="586">
        <v>8.7252975683552489E-2</v>
      </c>
      <c r="D28" s="586">
        <v>0.26378603347663959</v>
      </c>
      <c r="E28" s="593">
        <v>3.1456628476134187</v>
      </c>
      <c r="F28" s="585">
        <v>0.45898995205404658</v>
      </c>
      <c r="G28" s="602">
        <v>4.1410332834458741</v>
      </c>
      <c r="H28" s="593">
        <v>2.6613600413422405</v>
      </c>
      <c r="I28" s="601">
        <v>18.469306359541953</v>
      </c>
    </row>
    <row r="29" spans="1:9" x14ac:dyDescent="0.2">
      <c r="A29" s="434">
        <v>2011</v>
      </c>
      <c r="B29" s="586">
        <v>0.11653214824275107</v>
      </c>
      <c r="C29" s="586">
        <v>8.6759076672420499E-2</v>
      </c>
      <c r="D29" s="586">
        <v>0.25687896907905089</v>
      </c>
      <c r="E29" s="593">
        <v>3.1522613946327254</v>
      </c>
      <c r="F29" s="585">
        <v>0.44101015487877543</v>
      </c>
      <c r="G29" s="602">
        <v>4.1064741782019221</v>
      </c>
      <c r="H29" s="593">
        <v>2.7067409065058783</v>
      </c>
      <c r="I29" s="601">
        <v>18.610097072956304</v>
      </c>
    </row>
    <row r="30" spans="1:9" x14ac:dyDescent="0.2">
      <c r="A30" s="434">
        <v>2012</v>
      </c>
      <c r="B30" s="586">
        <v>0.11483962275323448</v>
      </c>
      <c r="C30" s="586">
        <v>8.853512335593057E-2</v>
      </c>
      <c r="D30" s="586">
        <v>0.25470088851419415</v>
      </c>
      <c r="E30" s="593">
        <v>3.2240346162987841</v>
      </c>
      <c r="F30" s="585">
        <v>0.42820728639170752</v>
      </c>
      <c r="G30" s="602">
        <v>3.638276713487965</v>
      </c>
      <c r="H30" s="593">
        <v>2.4156400309412152</v>
      </c>
      <c r="I30" s="601">
        <v>18.092236618885217</v>
      </c>
    </row>
    <row r="31" spans="1:9" x14ac:dyDescent="0.2">
      <c r="A31" s="434">
        <v>2013</v>
      </c>
      <c r="B31" s="586">
        <v>0.10688410067109731</v>
      </c>
      <c r="C31" s="586">
        <v>8.4622217463675459E-2</v>
      </c>
      <c r="D31" s="586">
        <v>0.23699368157560469</v>
      </c>
      <c r="E31" s="593">
        <v>3.2262943896885417</v>
      </c>
      <c r="F31" s="585">
        <v>0.42284825420064748</v>
      </c>
      <c r="G31" s="602">
        <v>3.1760357471215204</v>
      </c>
      <c r="H31" s="593">
        <v>2.1526560746149346</v>
      </c>
      <c r="I31" s="601">
        <v>18.25424071008781</v>
      </c>
    </row>
    <row r="32" spans="1:9" x14ac:dyDescent="0.2">
      <c r="A32" s="434">
        <v>2014</v>
      </c>
      <c r="B32" s="586">
        <v>9.5300897533057788E-2</v>
      </c>
      <c r="C32" s="586">
        <v>7.9818223487922974E-2</v>
      </c>
      <c r="D32" s="586">
        <v>0.21569913460576928</v>
      </c>
      <c r="E32" s="593">
        <v>3.1710599935945769</v>
      </c>
      <c r="F32" s="585">
        <v>0.42250962750114723</v>
      </c>
      <c r="G32" s="602">
        <v>3.1728828758222964</v>
      </c>
      <c r="H32" s="593">
        <v>2.1747003785094381</v>
      </c>
      <c r="I32" s="601">
        <v>18.606977486665826</v>
      </c>
    </row>
    <row r="33" spans="1:9" x14ac:dyDescent="0.2">
      <c r="A33" s="434">
        <v>2015</v>
      </c>
      <c r="B33" s="586">
        <v>8.8374958973393772E-2</v>
      </c>
      <c r="C33" s="586">
        <v>7.6774004124240763E-2</v>
      </c>
      <c r="D33" s="586">
        <v>0.20036551748588077</v>
      </c>
      <c r="E33" s="593">
        <v>3.0816401720554394</v>
      </c>
      <c r="F33" s="585">
        <v>0.4198136508872124</v>
      </c>
      <c r="G33" s="602">
        <v>2.9983540062735483</v>
      </c>
      <c r="H33" s="593">
        <v>2.0719773116186975</v>
      </c>
      <c r="I33" s="601">
        <v>18.823577933018427</v>
      </c>
    </row>
    <row r="34" spans="1:9" x14ac:dyDescent="0.2">
      <c r="A34" s="434">
        <v>2016</v>
      </c>
      <c r="B34" s="586">
        <v>8.4081976057241284E-2</v>
      </c>
      <c r="C34" s="586">
        <v>7.3216981680661306E-2</v>
      </c>
      <c r="D34" s="586">
        <v>0.19265520430932895</v>
      </c>
      <c r="E34" s="593">
        <v>3.0474255019917411</v>
      </c>
      <c r="F34" s="585">
        <v>0.40867949851572588</v>
      </c>
      <c r="G34" s="602">
        <v>2.7405200774775307</v>
      </c>
      <c r="H34" s="593">
        <v>1.9719110249092158</v>
      </c>
      <c r="I34" s="601">
        <v>18.933482295531011</v>
      </c>
    </row>
    <row r="35" spans="1:9" x14ac:dyDescent="0.2">
      <c r="A35" s="434">
        <v>2017</v>
      </c>
      <c r="B35" s="586">
        <v>7.3123553479761835E-2</v>
      </c>
      <c r="C35" s="586">
        <v>6.7255411747006971E-2</v>
      </c>
      <c r="D35" s="586">
        <v>0.17519069792851077</v>
      </c>
      <c r="E35" s="593">
        <v>2.9924586879908137</v>
      </c>
      <c r="F35" s="585">
        <v>0.39549680370059559</v>
      </c>
      <c r="G35" s="602">
        <v>2.5345556004512142</v>
      </c>
      <c r="H35" s="593">
        <v>1.7900667262285501</v>
      </c>
      <c r="I35" s="601">
        <v>19.01969373181846</v>
      </c>
    </row>
    <row r="36" spans="1:9" x14ac:dyDescent="0.2">
      <c r="A36" s="434">
        <v>2018</v>
      </c>
      <c r="B36" s="586">
        <v>6.334180062916403E-2</v>
      </c>
      <c r="C36" s="586">
        <v>6.3735158210268275E-2</v>
      </c>
      <c r="D36" s="586">
        <v>0.1594278010585117</v>
      </c>
      <c r="E36" s="593">
        <v>3.0882132273149847</v>
      </c>
      <c r="F36" s="585">
        <v>0.38253070828576474</v>
      </c>
      <c r="G36" s="602">
        <v>2.4101429517004909</v>
      </c>
      <c r="H36" s="593">
        <v>1.692412878904364</v>
      </c>
      <c r="I36" s="601">
        <v>18.9556464948726</v>
      </c>
    </row>
    <row r="37" spans="1:9" x14ac:dyDescent="0.2">
      <c r="A37" s="434">
        <v>2019</v>
      </c>
      <c r="B37" s="586">
        <v>6.0246895618891357E-2</v>
      </c>
      <c r="C37" s="586">
        <v>6.1551553536455812E-2</v>
      </c>
      <c r="D37" s="586">
        <v>0.15225124533531012</v>
      </c>
      <c r="E37" s="593">
        <v>3.1076804869538908</v>
      </c>
      <c r="F37" s="585">
        <v>0.37301748135461527</v>
      </c>
      <c r="G37" s="602">
        <v>2.1998477429269254</v>
      </c>
      <c r="H37" s="593">
        <v>1.5526530187183214</v>
      </c>
      <c r="I37" s="601">
        <v>18.790091979764973</v>
      </c>
    </row>
    <row r="38" spans="1:9" x14ac:dyDescent="0.2">
      <c r="A38" s="434">
        <v>2020</v>
      </c>
      <c r="B38" s="586">
        <v>5.762360636765055E-2</v>
      </c>
      <c r="C38" s="586">
        <v>5.3751621481985597E-2</v>
      </c>
      <c r="D38" s="586">
        <v>0.15927076643982566</v>
      </c>
      <c r="E38" s="593">
        <v>3.0588762695533438</v>
      </c>
      <c r="F38" s="585">
        <v>0.39002324845596759</v>
      </c>
      <c r="G38" s="602">
        <v>3.1851553880185253</v>
      </c>
      <c r="H38" s="593">
        <v>2.1304431293405548</v>
      </c>
      <c r="I38" s="601">
        <v>18.609490441427354</v>
      </c>
    </row>
    <row r="39" spans="1:9" x14ac:dyDescent="0.2">
      <c r="A39" s="434">
        <v>2021</v>
      </c>
      <c r="B39" s="586">
        <v>5.7062807928068671E-2</v>
      </c>
      <c r="C39" s="586">
        <v>5.5786394250824607E-2</v>
      </c>
      <c r="D39" s="586">
        <v>0.1685633227472664</v>
      </c>
      <c r="E39" s="593">
        <v>3.0732702747267862</v>
      </c>
      <c r="F39" s="586">
        <v>0.37261441305911752</v>
      </c>
      <c r="G39" s="602">
        <v>3.1653904821145065</v>
      </c>
      <c r="H39" s="593">
        <v>2.1107321310606992</v>
      </c>
      <c r="I39" s="601">
        <v>18.333262578197026</v>
      </c>
    </row>
    <row r="40" spans="1:9" x14ac:dyDescent="0.2">
      <c r="A40" s="36"/>
      <c r="B40" s="523"/>
      <c r="C40" s="523"/>
      <c r="D40" s="523"/>
      <c r="E40" s="523"/>
      <c r="F40" s="523"/>
      <c r="G40" s="524"/>
      <c r="H40" s="523"/>
      <c r="I40" s="525"/>
    </row>
    <row r="41" spans="1:9" ht="14.25" x14ac:dyDescent="0.2">
      <c r="A41" s="441" t="s">
        <v>1184</v>
      </c>
    </row>
    <row r="42" spans="1:9" x14ac:dyDescent="0.2">
      <c r="A42" s="19" t="s">
        <v>1185</v>
      </c>
    </row>
  </sheetData>
  <mergeCells count="1">
    <mergeCell ref="A1:D1"/>
  </mergeCells>
  <hyperlinks>
    <hyperlink ref="A1" location="Contents!A1" display="To table of contents" xr:uid="{0A83BF60-EA9E-47A5-A306-CD17B1B84F4E}"/>
  </hyperlinks>
  <pageMargins left="0.53" right="0.48" top="1" bottom="1" header="0.5" footer="0.5"/>
  <pageSetup paperSize="9" scale="93" orientation="portrait" r:id="rId1"/>
  <headerFooter alignWithMargins="0"/>
  <customProperties>
    <customPr name="EpmWorksheetKeyString_GUID" r:id="rId2"/>
  </customPropertie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F310C-09F2-423F-BD2D-1DFCD1FFBA84}">
  <sheetPr codeName="Blad53">
    <tabColor theme="4" tint="0.79998168889431442"/>
    <pageSetUpPr fitToPage="1"/>
  </sheetPr>
  <dimension ref="A1:I42"/>
  <sheetViews>
    <sheetView zoomScale="75" workbookViewId="0">
      <selection activeCell="A2" sqref="A2:J42"/>
    </sheetView>
  </sheetViews>
  <sheetFormatPr defaultColWidth="10.6640625" defaultRowHeight="12.75" x14ac:dyDescent="0.2"/>
  <cols>
    <col min="1" max="1" width="18.33203125" style="19" customWidth="1"/>
    <col min="2" max="7" width="12.5" style="19" customWidth="1"/>
    <col min="8" max="16384" width="10.6640625" style="19"/>
  </cols>
  <sheetData>
    <row r="1" spans="1:9" ht="28.5" customHeight="1" x14ac:dyDescent="0.2">
      <c r="A1" s="1744" t="s">
        <v>2</v>
      </c>
      <c r="B1" s="1744"/>
      <c r="C1" s="1744"/>
      <c r="D1" s="1744"/>
    </row>
    <row r="2" spans="1:9" ht="20.25" x14ac:dyDescent="0.3">
      <c r="A2" s="332" t="s">
        <v>1188</v>
      </c>
      <c r="G2" s="441" t="s">
        <v>178</v>
      </c>
    </row>
    <row r="3" spans="1:9" x14ac:dyDescent="0.2">
      <c r="A3" s="40"/>
      <c r="B3" s="598" t="s">
        <v>1171</v>
      </c>
      <c r="C3" s="598"/>
      <c r="D3" s="598"/>
      <c r="E3" s="598"/>
      <c r="F3" s="598"/>
      <c r="G3" s="1132" t="s">
        <v>1129</v>
      </c>
      <c r="H3" s="424" t="s">
        <v>1181</v>
      </c>
      <c r="I3" s="463"/>
    </row>
    <row r="4" spans="1:9" x14ac:dyDescent="0.2">
      <c r="A4" s="38"/>
      <c r="B4" s="1395" t="s">
        <v>1173</v>
      </c>
      <c r="C4" s="1395" t="s">
        <v>1174</v>
      </c>
      <c r="D4" s="1395" t="s">
        <v>1175</v>
      </c>
      <c r="E4" s="1395" t="s">
        <v>1176</v>
      </c>
      <c r="F4" s="1395" t="s">
        <v>1177</v>
      </c>
      <c r="G4" s="437" t="s">
        <v>1182</v>
      </c>
      <c r="H4" s="428" t="s">
        <v>1187</v>
      </c>
      <c r="I4" s="438" t="s">
        <v>1178</v>
      </c>
    </row>
    <row r="5" spans="1:9" x14ac:dyDescent="0.2">
      <c r="A5" s="36"/>
      <c r="B5" s="522"/>
      <c r="C5" s="522"/>
      <c r="D5" s="522"/>
      <c r="E5" s="522"/>
      <c r="F5" s="522"/>
      <c r="G5" s="437"/>
      <c r="H5" s="428"/>
      <c r="I5" s="438" t="s">
        <v>1179</v>
      </c>
    </row>
    <row r="6" spans="1:9" x14ac:dyDescent="0.2">
      <c r="A6" s="40"/>
      <c r="B6" s="431" t="s">
        <v>175</v>
      </c>
      <c r="C6" s="431"/>
      <c r="D6" s="431"/>
      <c r="E6" s="431"/>
      <c r="F6" s="431"/>
      <c r="G6" s="33"/>
      <c r="H6" s="431"/>
      <c r="I6" s="440"/>
    </row>
    <row r="7" spans="1:9" x14ac:dyDescent="0.2">
      <c r="A7" s="38"/>
      <c r="G7" s="37"/>
      <c r="I7" s="42"/>
    </row>
    <row r="8" spans="1:9" x14ac:dyDescent="0.2">
      <c r="A8" s="434">
        <v>1990</v>
      </c>
      <c r="B8" s="593">
        <v>27.598336793336802</v>
      </c>
      <c r="C8" s="593">
        <v>21.106091740259441</v>
      </c>
      <c r="D8" s="586">
        <v>8.8253318987965095</v>
      </c>
      <c r="E8" s="593">
        <v>3.716182830286765</v>
      </c>
      <c r="F8" s="585">
        <v>5.7372056305496244</v>
      </c>
      <c r="G8" s="594">
        <v>8.1615372257118377</v>
      </c>
      <c r="H8" s="593">
        <v>9.1963965580319069</v>
      </c>
      <c r="I8" s="592">
        <v>4.7087778359906425</v>
      </c>
    </row>
    <row r="9" spans="1:9" x14ac:dyDescent="0.2">
      <c r="A9" s="434">
        <v>1991</v>
      </c>
      <c r="B9" s="593">
        <v>27.723520160375656</v>
      </c>
      <c r="C9" s="593">
        <v>21.143819103816337</v>
      </c>
      <c r="D9" s="586">
        <v>8.932272960829863</v>
      </c>
      <c r="E9" s="593">
        <v>3.7969862562901247</v>
      </c>
      <c r="F9" s="585">
        <v>5.7862190616467322</v>
      </c>
      <c r="G9" s="594">
        <v>8.2236411599564967</v>
      </c>
      <c r="H9" s="593">
        <v>9.265449814003933</v>
      </c>
      <c r="I9" s="592">
        <v>4.7271385966748918</v>
      </c>
    </row>
    <row r="10" spans="1:9" x14ac:dyDescent="0.2">
      <c r="A10" s="434">
        <v>1992</v>
      </c>
      <c r="B10" s="593">
        <v>27.828283294679686</v>
      </c>
      <c r="C10" s="593">
        <v>21.175532846231434</v>
      </c>
      <c r="D10" s="586">
        <v>9.0240922362384275</v>
      </c>
      <c r="E10" s="593">
        <v>3.8675348340725688</v>
      </c>
      <c r="F10" s="585">
        <v>5.8277222559927697</v>
      </c>
      <c r="G10" s="594">
        <v>8.1906711568432851</v>
      </c>
      <c r="H10" s="593">
        <v>9.2125562871554063</v>
      </c>
      <c r="I10" s="592">
        <v>4.7256975317736165</v>
      </c>
    </row>
    <row r="11" spans="1:9" x14ac:dyDescent="0.2">
      <c r="A11" s="434">
        <v>1993</v>
      </c>
      <c r="B11" s="593">
        <v>27.904021013799632</v>
      </c>
      <c r="C11" s="593">
        <v>21.198332735278555</v>
      </c>
      <c r="D11" s="586">
        <v>9.0915018436851192</v>
      </c>
      <c r="E11" s="593">
        <v>3.9199808104852392</v>
      </c>
      <c r="F11" s="585">
        <v>5.8576088349443864</v>
      </c>
      <c r="G11" s="594">
        <v>8.1848647017844236</v>
      </c>
      <c r="H11" s="593">
        <v>9.1928816532137585</v>
      </c>
      <c r="I11" s="592">
        <v>4.668465149438612</v>
      </c>
    </row>
    <row r="12" spans="1:9" x14ac:dyDescent="0.2">
      <c r="A12" s="434">
        <v>1994</v>
      </c>
      <c r="B12" s="593">
        <v>27.969997893721132</v>
      </c>
      <c r="C12" s="593">
        <v>21.218465508246378</v>
      </c>
      <c r="D12" s="586">
        <v>9.1509060849175263</v>
      </c>
      <c r="E12" s="593">
        <v>3.9667242693777549</v>
      </c>
      <c r="F12" s="585">
        <v>5.8838510842498017</v>
      </c>
      <c r="G12" s="594">
        <v>8.1387898665034939</v>
      </c>
      <c r="H12" s="593">
        <v>9.1717956309348452</v>
      </c>
      <c r="I12" s="592">
        <v>4.6605697371373349</v>
      </c>
    </row>
    <row r="13" spans="1:9" x14ac:dyDescent="0.2">
      <c r="A13" s="434">
        <v>1995</v>
      </c>
      <c r="B13" s="593">
        <v>28.030521825579918</v>
      </c>
      <c r="C13" s="593">
        <v>21.236843696075386</v>
      </c>
      <c r="D13" s="586">
        <v>9.2059802526938714</v>
      </c>
      <c r="E13" s="593">
        <v>4.0104078084324666</v>
      </c>
      <c r="F13" s="585">
        <v>5.907808099230353</v>
      </c>
      <c r="G13" s="594">
        <v>8.1051451818047209</v>
      </c>
      <c r="H13" s="593">
        <v>9.1327967904617005</v>
      </c>
      <c r="I13" s="592">
        <v>4.6387881448715307</v>
      </c>
    </row>
    <row r="14" spans="1:9" x14ac:dyDescent="0.2">
      <c r="A14" s="434">
        <v>1996</v>
      </c>
      <c r="B14" s="593">
        <v>27.982105565871432</v>
      </c>
      <c r="C14" s="593">
        <v>21.271144436174964</v>
      </c>
      <c r="D14" s="586">
        <v>9.2853403853334271</v>
      </c>
      <c r="E14" s="593">
        <v>4.0213868284454506</v>
      </c>
      <c r="F14" s="585">
        <v>5.9952892090624905</v>
      </c>
      <c r="G14" s="594">
        <v>8.1119092823108012</v>
      </c>
      <c r="H14" s="593">
        <v>9.0913368674500372</v>
      </c>
      <c r="I14" s="592">
        <v>4.5686957739258043</v>
      </c>
    </row>
    <row r="15" spans="1:9" x14ac:dyDescent="0.2">
      <c r="A15" s="434">
        <v>1997</v>
      </c>
      <c r="B15" s="593">
        <v>27.546404036751241</v>
      </c>
      <c r="C15" s="593">
        <v>20.983352386716625</v>
      </c>
      <c r="D15" s="586">
        <v>9.2641774073394636</v>
      </c>
      <c r="E15" s="593">
        <v>4.002845510695404</v>
      </c>
      <c r="F15" s="585">
        <v>6.1223813445779438</v>
      </c>
      <c r="G15" s="594">
        <v>8.0629763782380213</v>
      </c>
      <c r="H15" s="593">
        <v>9.0359981722330751</v>
      </c>
      <c r="I15" s="592">
        <v>4.6510652172887204</v>
      </c>
    </row>
    <row r="16" spans="1:9" x14ac:dyDescent="0.2">
      <c r="A16" s="434">
        <v>1998</v>
      </c>
      <c r="B16" s="593">
        <v>25.75133535531285</v>
      </c>
      <c r="C16" s="593">
        <v>20.754431474500912</v>
      </c>
      <c r="D16" s="586">
        <v>9.2569915954647026</v>
      </c>
      <c r="E16" s="593">
        <v>3.9529966351146255</v>
      </c>
      <c r="F16" s="585">
        <v>5.9791243423436953</v>
      </c>
      <c r="G16" s="594">
        <v>8.1705289841216562</v>
      </c>
      <c r="H16" s="593">
        <v>8.9737830651530679</v>
      </c>
      <c r="I16" s="592">
        <v>4.7703565526415721</v>
      </c>
    </row>
    <row r="17" spans="1:9" x14ac:dyDescent="0.2">
      <c r="A17" s="434">
        <v>1999</v>
      </c>
      <c r="B17" s="593">
        <v>25.684316347104581</v>
      </c>
      <c r="C17" s="593">
        <v>20.834052955276562</v>
      </c>
      <c r="D17" s="586">
        <v>9.353284315635813</v>
      </c>
      <c r="E17" s="593">
        <v>4.0044706486023323</v>
      </c>
      <c r="F17" s="585">
        <v>6.0895997455287425</v>
      </c>
      <c r="G17" s="594">
        <v>8.4953308487693064</v>
      </c>
      <c r="H17" s="593">
        <v>9.3481844640047154</v>
      </c>
      <c r="I17" s="592">
        <v>4.8394107456618221</v>
      </c>
    </row>
    <row r="18" spans="1:9" x14ac:dyDescent="0.2">
      <c r="A18" s="434">
        <v>2000</v>
      </c>
      <c r="B18" s="593">
        <v>25.930484585388786</v>
      </c>
      <c r="C18" s="593">
        <v>20.993708734282318</v>
      </c>
      <c r="D18" s="586">
        <v>9.4193935609641812</v>
      </c>
      <c r="E18" s="593">
        <v>4.0620924301941308</v>
      </c>
      <c r="F18" s="585">
        <v>6.17002521146697</v>
      </c>
      <c r="G18" s="594">
        <v>8.6042699709367625</v>
      </c>
      <c r="H18" s="593">
        <v>9.3613427835929972</v>
      </c>
      <c r="I18" s="592">
        <v>4.7371954546248993</v>
      </c>
    </row>
    <row r="19" spans="1:9" x14ac:dyDescent="0.2">
      <c r="A19" s="434">
        <v>2001</v>
      </c>
      <c r="B19" s="593">
        <v>26.13597251774571</v>
      </c>
      <c r="C19" s="593">
        <v>21.113378330483414</v>
      </c>
      <c r="D19" s="586">
        <v>9.4440861229791722</v>
      </c>
      <c r="E19" s="593">
        <v>4.0752632636283508</v>
      </c>
      <c r="F19" s="585">
        <v>6.3005425267887869</v>
      </c>
      <c r="G19" s="594">
        <v>8.6290348213544199</v>
      </c>
      <c r="H19" s="593">
        <v>9.3728810512440699</v>
      </c>
      <c r="I19" s="592">
        <v>4.8488525900335659</v>
      </c>
    </row>
    <row r="20" spans="1:9" x14ac:dyDescent="0.2">
      <c r="A20" s="434">
        <v>2002</v>
      </c>
      <c r="B20" s="593">
        <v>26.278187609875229</v>
      </c>
      <c r="C20" s="593">
        <v>21.188478432800739</v>
      </c>
      <c r="D20" s="586">
        <v>9.3705414691396847</v>
      </c>
      <c r="E20" s="593">
        <v>3.9712400751639856</v>
      </c>
      <c r="F20" s="585">
        <v>6.3998733049626804</v>
      </c>
      <c r="G20" s="594">
        <v>8.9031613406260401</v>
      </c>
      <c r="H20" s="593">
        <v>9.7832803698368647</v>
      </c>
      <c r="I20" s="592">
        <v>4.854821985140676</v>
      </c>
    </row>
    <row r="21" spans="1:9" x14ac:dyDescent="0.2">
      <c r="A21" s="434">
        <v>2003</v>
      </c>
      <c r="B21" s="593">
        <v>26.44798167021812</v>
      </c>
      <c r="C21" s="593">
        <v>20.666489036259563</v>
      </c>
      <c r="D21" s="586">
        <v>9.7000363457528618</v>
      </c>
      <c r="E21" s="593">
        <v>4.088549534173076</v>
      </c>
      <c r="F21" s="585">
        <v>6.5416398861241367</v>
      </c>
      <c r="G21" s="594">
        <v>9.3065558340414309</v>
      </c>
      <c r="H21" s="593">
        <v>10.163377568071887</v>
      </c>
      <c r="I21" s="592">
        <v>4.8124887211648968</v>
      </c>
    </row>
    <row r="22" spans="1:9" x14ac:dyDescent="0.2">
      <c r="A22" s="434">
        <v>2004</v>
      </c>
      <c r="B22" s="593">
        <v>26.554905752311427</v>
      </c>
      <c r="C22" s="593">
        <v>20.775276000178319</v>
      </c>
      <c r="D22" s="586">
        <v>9.8435685341855255</v>
      </c>
      <c r="E22" s="593">
        <v>4.1342851341628712</v>
      </c>
      <c r="F22" s="585">
        <v>6.7851179231211747</v>
      </c>
      <c r="G22" s="594">
        <v>10.464078091538441</v>
      </c>
      <c r="H22" s="593">
        <v>11.210308237447189</v>
      </c>
      <c r="I22" s="592">
        <v>4.8946445241651215</v>
      </c>
    </row>
    <row r="23" spans="1:9" x14ac:dyDescent="0.2">
      <c r="A23" s="434">
        <v>2005</v>
      </c>
      <c r="B23" s="593">
        <v>26.941417734271372</v>
      </c>
      <c r="C23" s="593">
        <v>21.014192787057187</v>
      </c>
      <c r="D23" s="586">
        <v>9.9066371459170739</v>
      </c>
      <c r="E23" s="593">
        <v>4.1546568193397269</v>
      </c>
      <c r="F23" s="585">
        <v>6.9391560231382012</v>
      </c>
      <c r="G23" s="594">
        <v>10.756036009302937</v>
      </c>
      <c r="H23" s="593">
        <v>11.432421817076975</v>
      </c>
      <c r="I23" s="592">
        <v>5.0263276977257636</v>
      </c>
    </row>
    <row r="24" spans="1:9" x14ac:dyDescent="0.2">
      <c r="A24" s="434">
        <v>2006</v>
      </c>
      <c r="B24" s="593">
        <v>26.955547014098126</v>
      </c>
      <c r="C24" s="593">
        <v>20.916148646285482</v>
      </c>
      <c r="D24" s="586">
        <v>9.9137296316318597</v>
      </c>
      <c r="E24" s="593">
        <v>4.183676542368838</v>
      </c>
      <c r="F24" s="585">
        <v>7.0155524232879296</v>
      </c>
      <c r="G24" s="594">
        <v>11.294455817095772</v>
      </c>
      <c r="H24" s="593">
        <v>11.907048626390342</v>
      </c>
      <c r="I24" s="592">
        <v>5.3137378490088132</v>
      </c>
    </row>
    <row r="25" spans="1:9" x14ac:dyDescent="0.2">
      <c r="A25" s="434">
        <v>2007</v>
      </c>
      <c r="B25" s="593">
        <v>27.05668137430024</v>
      </c>
      <c r="C25" s="593">
        <v>20.893390625913401</v>
      </c>
      <c r="D25" s="586">
        <v>9.9318994573599788</v>
      </c>
      <c r="E25" s="593">
        <v>4.2133121495434906</v>
      </c>
      <c r="F25" s="585">
        <v>7.0889008339902437</v>
      </c>
      <c r="G25" s="594">
        <v>11.176527144625052</v>
      </c>
      <c r="H25" s="593">
        <v>11.729991744622286</v>
      </c>
      <c r="I25" s="592">
        <v>5.4528884399274409</v>
      </c>
    </row>
    <row r="26" spans="1:9" x14ac:dyDescent="0.2">
      <c r="A26" s="434">
        <v>2008</v>
      </c>
      <c r="B26" s="593">
        <v>27.152956256236525</v>
      </c>
      <c r="C26" s="593">
        <v>20.939469673689533</v>
      </c>
      <c r="D26" s="586">
        <v>9.9900990962790015</v>
      </c>
      <c r="E26" s="593">
        <v>4.2343758585197486</v>
      </c>
      <c r="F26" s="585">
        <v>7.128141998803776</v>
      </c>
      <c r="G26" s="594">
        <v>11.275818686986105</v>
      </c>
      <c r="H26" s="593">
        <v>11.887787456798268</v>
      </c>
      <c r="I26" s="592">
        <v>5.3537742337580303</v>
      </c>
    </row>
    <row r="27" spans="1:9" x14ac:dyDescent="0.2">
      <c r="A27" s="434">
        <v>2009</v>
      </c>
      <c r="B27" s="593">
        <v>27.669373304855903</v>
      </c>
      <c r="C27" s="593">
        <v>21.200986266652659</v>
      </c>
      <c r="D27" s="586">
        <v>10.042613114861931</v>
      </c>
      <c r="E27" s="593">
        <v>4.2457625024852392</v>
      </c>
      <c r="F27" s="585">
        <v>7.266987761915936</v>
      </c>
      <c r="G27" s="594">
        <v>11.502014988281282</v>
      </c>
      <c r="H27" s="593">
        <v>12.241475946921724</v>
      </c>
      <c r="I27" s="592">
        <v>5.3837573111786465</v>
      </c>
    </row>
    <row r="28" spans="1:9" x14ac:dyDescent="0.2">
      <c r="A28" s="434">
        <v>2010</v>
      </c>
      <c r="B28" s="593">
        <v>27.865504352786761</v>
      </c>
      <c r="C28" s="593">
        <v>21.365200837674283</v>
      </c>
      <c r="D28" s="586">
        <v>10.165994212802522</v>
      </c>
      <c r="E28" s="593">
        <v>4.2618093772754646</v>
      </c>
      <c r="F28" s="585">
        <v>7.5190776693917973</v>
      </c>
      <c r="G28" s="594">
        <v>11.73419993204735</v>
      </c>
      <c r="H28" s="593">
        <v>12.392889928888291</v>
      </c>
      <c r="I28" s="592">
        <v>5.3558389002480995</v>
      </c>
    </row>
    <row r="29" spans="1:9" x14ac:dyDescent="0.2">
      <c r="A29" s="434">
        <v>2011</v>
      </c>
      <c r="B29" s="593">
        <v>27.944200931189293</v>
      </c>
      <c r="C29" s="593">
        <v>21.37087016531131</v>
      </c>
      <c r="D29" s="586">
        <v>10.188994829259396</v>
      </c>
      <c r="E29" s="593">
        <v>4.2647986383780596</v>
      </c>
      <c r="F29" s="585">
        <v>7.6292416722388792</v>
      </c>
      <c r="G29" s="594">
        <v>11.468501292810862</v>
      </c>
      <c r="H29" s="593">
        <v>12.025578435799703</v>
      </c>
      <c r="I29" s="592">
        <v>5.6962324123209713</v>
      </c>
    </row>
    <row r="30" spans="1:9" x14ac:dyDescent="0.2">
      <c r="A30" s="434">
        <v>2012</v>
      </c>
      <c r="B30" s="593">
        <v>28.299077205448306</v>
      </c>
      <c r="C30" s="593">
        <v>21.563803785933136</v>
      </c>
      <c r="D30" s="586">
        <v>10.225743084693613</v>
      </c>
      <c r="E30" s="593">
        <v>4.2883707664517656</v>
      </c>
      <c r="F30" s="585">
        <v>7.7706342422458752</v>
      </c>
      <c r="G30" s="594">
        <v>11.776326217917793</v>
      </c>
      <c r="H30" s="593">
        <v>12.280080990979069</v>
      </c>
      <c r="I30" s="592">
        <v>5.8209582857097191</v>
      </c>
    </row>
    <row r="31" spans="1:9" x14ac:dyDescent="0.2">
      <c r="A31" s="434">
        <v>2013</v>
      </c>
      <c r="B31" s="593">
        <v>29.492285287700238</v>
      </c>
      <c r="C31" s="593">
        <v>22.194701599077352</v>
      </c>
      <c r="D31" s="586">
        <v>10.434255574953278</v>
      </c>
      <c r="E31" s="593">
        <v>4.3501352693838902</v>
      </c>
      <c r="F31" s="585">
        <v>7.8670408404870225</v>
      </c>
      <c r="G31" s="594">
        <v>12.090191581483337</v>
      </c>
      <c r="H31" s="593">
        <v>12.510955021407677</v>
      </c>
      <c r="I31" s="592">
        <v>5.8907745336905109</v>
      </c>
    </row>
    <row r="32" spans="1:9" x14ac:dyDescent="0.2">
      <c r="A32" s="434">
        <v>2014</v>
      </c>
      <c r="B32" s="593">
        <v>30.043155343440734</v>
      </c>
      <c r="C32" s="593">
        <v>22.41850084954439</v>
      </c>
      <c r="D32" s="586">
        <v>10.562828487176587</v>
      </c>
      <c r="E32" s="593">
        <v>4.4069550018310615</v>
      </c>
      <c r="F32" s="585">
        <v>7.9616032252318947</v>
      </c>
      <c r="G32" s="594">
        <v>12.203899098598251</v>
      </c>
      <c r="H32" s="593">
        <v>12.583995112048898</v>
      </c>
      <c r="I32" s="592">
        <v>6.3267795852883895</v>
      </c>
    </row>
    <row r="33" spans="1:9" x14ac:dyDescent="0.2">
      <c r="A33" s="434">
        <v>2015</v>
      </c>
      <c r="B33" s="593">
        <v>30.399143393423412</v>
      </c>
      <c r="C33" s="593">
        <v>22.513733835039737</v>
      </c>
      <c r="D33" s="586">
        <v>10.647521298291521</v>
      </c>
      <c r="E33" s="593">
        <v>4.4363073800823543</v>
      </c>
      <c r="F33" s="585">
        <v>8.0278070565975703</v>
      </c>
      <c r="G33" s="594">
        <v>12.244434956486629</v>
      </c>
      <c r="H33" s="593">
        <v>12.591167562345086</v>
      </c>
      <c r="I33" s="592">
        <v>6.3212277319587722</v>
      </c>
    </row>
    <row r="34" spans="1:9" x14ac:dyDescent="0.2">
      <c r="A34" s="434">
        <v>2016</v>
      </c>
      <c r="B34" s="593">
        <v>30.970489649608869</v>
      </c>
      <c r="C34" s="593">
        <v>22.636682753464701</v>
      </c>
      <c r="D34" s="586">
        <v>10.624892780939469</v>
      </c>
      <c r="E34" s="593">
        <v>4.4662177103471752</v>
      </c>
      <c r="F34" s="585">
        <v>8.0790006180074432</v>
      </c>
      <c r="G34" s="594">
        <v>11.627784213116565</v>
      </c>
      <c r="H34" s="593">
        <v>11.866120707110548</v>
      </c>
      <c r="I34" s="592">
        <v>6.60653988931921</v>
      </c>
    </row>
    <row r="35" spans="1:9" x14ac:dyDescent="0.2">
      <c r="A35" s="434">
        <v>2017</v>
      </c>
      <c r="B35" s="593">
        <v>31.863790799504535</v>
      </c>
      <c r="C35" s="593">
        <v>23.023803083296425</v>
      </c>
      <c r="D35" s="586">
        <v>10.763084912299997</v>
      </c>
      <c r="E35" s="593">
        <v>4.53908791395357</v>
      </c>
      <c r="F35" s="585">
        <v>8.1981646418037961</v>
      </c>
      <c r="G35" s="594">
        <v>12.736046974051927</v>
      </c>
      <c r="H35" s="593">
        <v>13.007180235065542</v>
      </c>
      <c r="I35" s="592">
        <v>6.7323719500505685</v>
      </c>
    </row>
    <row r="36" spans="1:9" x14ac:dyDescent="0.2">
      <c r="A36" s="434">
        <v>2018</v>
      </c>
      <c r="B36" s="593">
        <v>32.476866919890881</v>
      </c>
      <c r="C36" s="593">
        <v>23.258444449787326</v>
      </c>
      <c r="D36" s="586">
        <v>10.743509991004874</v>
      </c>
      <c r="E36" s="593">
        <v>4.5596141965953203</v>
      </c>
      <c r="F36" s="585">
        <v>8.2800543810930378</v>
      </c>
      <c r="G36" s="594">
        <v>13.306878707268551</v>
      </c>
      <c r="H36" s="593">
        <v>13.584754620446814</v>
      </c>
      <c r="I36" s="592">
        <v>6.901132201284911</v>
      </c>
    </row>
    <row r="37" spans="1:9" x14ac:dyDescent="0.2">
      <c r="A37" s="434">
        <v>2019</v>
      </c>
      <c r="B37" s="593">
        <v>32.538720533775397</v>
      </c>
      <c r="C37" s="593">
        <v>23.216078536240332</v>
      </c>
      <c r="D37" s="586">
        <v>10.668059678119835</v>
      </c>
      <c r="E37" s="593">
        <v>4.5496743486652669</v>
      </c>
      <c r="F37" s="585">
        <v>8.3175259242277502</v>
      </c>
      <c r="G37" s="594">
        <v>13.717988857262393</v>
      </c>
      <c r="H37" s="593">
        <v>13.982006413561766</v>
      </c>
      <c r="I37" s="592">
        <v>6.9501405142837092</v>
      </c>
    </row>
    <row r="38" spans="1:9" x14ac:dyDescent="0.2">
      <c r="A38" s="434">
        <v>2020</v>
      </c>
      <c r="B38" s="593">
        <v>35.075159844246748</v>
      </c>
      <c r="C38" s="593">
        <v>24.45433781378533</v>
      </c>
      <c r="D38" s="586">
        <v>11.023526288556258</v>
      </c>
      <c r="E38" s="593">
        <v>4.6231647918637373</v>
      </c>
      <c r="F38" s="585">
        <v>8.3451339933261917</v>
      </c>
      <c r="G38" s="594">
        <v>15.504423576781925</v>
      </c>
      <c r="H38" s="593">
        <v>16.064137963954646</v>
      </c>
      <c r="I38" s="592">
        <v>7.3190420464802175</v>
      </c>
    </row>
    <row r="39" spans="1:9" x14ac:dyDescent="0.2">
      <c r="A39" s="434">
        <v>2021</v>
      </c>
      <c r="B39" s="593">
        <v>35.42277674994331</v>
      </c>
      <c r="C39" s="593">
        <v>24.59888643430093</v>
      </c>
      <c r="D39" s="586">
        <v>10.918341442755127</v>
      </c>
      <c r="E39" s="593">
        <v>4.6231325860519101</v>
      </c>
      <c r="F39" s="586">
        <v>8.3104014460079174</v>
      </c>
      <c r="G39" s="594">
        <v>15.271136891153096</v>
      </c>
      <c r="H39" s="593">
        <v>15.838771831148266</v>
      </c>
      <c r="I39" s="592">
        <v>7.1075319109134556</v>
      </c>
    </row>
    <row r="40" spans="1:9" x14ac:dyDescent="0.2">
      <c r="A40" s="36"/>
      <c r="B40" s="523"/>
      <c r="C40" s="523"/>
      <c r="D40" s="523"/>
      <c r="E40" s="523"/>
      <c r="F40" s="523"/>
      <c r="G40" s="524"/>
      <c r="H40" s="523"/>
      <c r="I40" s="525"/>
    </row>
    <row r="41" spans="1:9" ht="14.25" x14ac:dyDescent="0.2">
      <c r="A41" s="441" t="s">
        <v>1184</v>
      </c>
    </row>
    <row r="42" spans="1:9" x14ac:dyDescent="0.2">
      <c r="A42" s="19" t="s">
        <v>1185</v>
      </c>
    </row>
  </sheetData>
  <mergeCells count="1">
    <mergeCell ref="A1:D1"/>
  </mergeCells>
  <hyperlinks>
    <hyperlink ref="A1" location="Contents!A1" display="To table of contents" xr:uid="{031D1803-35A1-4DC6-AA57-A8173D676EB4}"/>
  </hyperlinks>
  <pageMargins left="0.53" right="0.46" top="1" bottom="1" header="0.5" footer="0.5"/>
  <pageSetup paperSize="9" scale="94" orientation="portrait" r:id="rId1"/>
  <headerFooter alignWithMargins="0"/>
  <customProperties>
    <customPr name="EpmWorksheetKeyString_GUID" r:id="rId2"/>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E630A-0A33-4F2F-9669-2348A6807D8A}">
  <sheetPr codeName="Blad54">
    <tabColor theme="4" tint="0.79998168889431442"/>
    <pageSetUpPr fitToPage="1"/>
  </sheetPr>
  <dimension ref="A1:I42"/>
  <sheetViews>
    <sheetView zoomScale="75" workbookViewId="0">
      <selection activeCell="A2" sqref="A2:I43"/>
    </sheetView>
  </sheetViews>
  <sheetFormatPr defaultColWidth="10.6640625" defaultRowHeight="12.75" x14ac:dyDescent="0.2"/>
  <cols>
    <col min="1" max="1" width="19.1640625" style="19" customWidth="1"/>
    <col min="2" max="7" width="12.5" style="19" customWidth="1"/>
    <col min="8" max="16384" width="10.6640625" style="19"/>
  </cols>
  <sheetData>
    <row r="1" spans="1:9" ht="30.75" customHeight="1" x14ac:dyDescent="0.2">
      <c r="A1" s="1744" t="s">
        <v>2</v>
      </c>
      <c r="B1" s="1744"/>
      <c r="C1" s="1744"/>
      <c r="D1" s="1744"/>
    </row>
    <row r="2" spans="1:9" ht="20.25" x14ac:dyDescent="0.3">
      <c r="A2" s="332" t="s">
        <v>1189</v>
      </c>
      <c r="G2" s="441" t="s">
        <v>178</v>
      </c>
    </row>
    <row r="3" spans="1:9" x14ac:dyDescent="0.2">
      <c r="A3" s="40"/>
      <c r="B3" s="598" t="s">
        <v>1171</v>
      </c>
      <c r="C3" s="598"/>
      <c r="D3" s="598"/>
      <c r="E3" s="598"/>
      <c r="F3" s="598"/>
      <c r="G3" s="1132" t="s">
        <v>1129</v>
      </c>
      <c r="H3" s="424" t="s">
        <v>1181</v>
      </c>
      <c r="I3" s="463"/>
    </row>
    <row r="4" spans="1:9" x14ac:dyDescent="0.2">
      <c r="A4" s="38"/>
      <c r="B4" s="1395" t="s">
        <v>1173</v>
      </c>
      <c r="C4" s="1395" t="s">
        <v>1174</v>
      </c>
      <c r="D4" s="1395" t="s">
        <v>1175</v>
      </c>
      <c r="E4" s="1395" t="s">
        <v>1176</v>
      </c>
      <c r="F4" s="1395" t="s">
        <v>1177</v>
      </c>
      <c r="G4" s="437" t="s">
        <v>1182</v>
      </c>
      <c r="H4" s="428" t="s">
        <v>1187</v>
      </c>
      <c r="I4" s="438" t="s">
        <v>1178</v>
      </c>
    </row>
    <row r="5" spans="1:9" x14ac:dyDescent="0.2">
      <c r="A5" s="36"/>
      <c r="B5" s="522"/>
      <c r="C5" s="522"/>
      <c r="D5" s="522"/>
      <c r="E5" s="522"/>
      <c r="F5" s="522"/>
      <c r="G5" s="437"/>
      <c r="H5" s="428"/>
      <c r="I5" s="438" t="s">
        <v>1179</v>
      </c>
    </row>
    <row r="6" spans="1:9" x14ac:dyDescent="0.2">
      <c r="A6" s="40"/>
      <c r="B6" s="431" t="s">
        <v>175</v>
      </c>
      <c r="C6" s="431"/>
      <c r="D6" s="431"/>
      <c r="E6" s="431"/>
      <c r="F6" s="431"/>
      <c r="G6" s="33"/>
      <c r="H6" s="431"/>
      <c r="I6" s="440"/>
    </row>
    <row r="7" spans="1:9" x14ac:dyDescent="0.2">
      <c r="A7" s="38"/>
      <c r="G7" s="37"/>
      <c r="I7" s="42"/>
    </row>
    <row r="8" spans="1:9" x14ac:dyDescent="0.2">
      <c r="A8" s="434">
        <v>1990</v>
      </c>
      <c r="B8" s="586">
        <v>0.20983950374382024</v>
      </c>
      <c r="C8" s="586">
        <v>0.21397376943329674</v>
      </c>
      <c r="D8" s="586">
        <v>0.15249252132633681</v>
      </c>
      <c r="E8" s="586">
        <v>0.16736390037500312</v>
      </c>
      <c r="F8" s="585">
        <v>0.29313706796999206</v>
      </c>
      <c r="G8" s="587">
        <v>0.58304084770298059</v>
      </c>
      <c r="H8" s="586">
        <v>0.45184655461072643</v>
      </c>
      <c r="I8" s="585">
        <v>1.020764423463336</v>
      </c>
    </row>
    <row r="9" spans="1:9" x14ac:dyDescent="0.2">
      <c r="A9" s="434">
        <v>1991</v>
      </c>
      <c r="B9" s="586">
        <v>0.19669495397510761</v>
      </c>
      <c r="C9" s="586">
        <v>0.19746317789633033</v>
      </c>
      <c r="D9" s="586">
        <v>0.14618689311109245</v>
      </c>
      <c r="E9" s="586">
        <v>0.16169947552852734</v>
      </c>
      <c r="F9" s="585">
        <v>0.29499418935826877</v>
      </c>
      <c r="G9" s="587">
        <v>0.58542542392316321</v>
      </c>
      <c r="H9" s="586">
        <v>0.45597025083131654</v>
      </c>
      <c r="I9" s="585">
        <v>1.0199009322491817</v>
      </c>
    </row>
    <row r="10" spans="1:9" x14ac:dyDescent="0.2">
      <c r="A10" s="434">
        <v>1992</v>
      </c>
      <c r="B10" s="586">
        <v>0.18568948266670524</v>
      </c>
      <c r="C10" s="586">
        <v>0.18356362176558444</v>
      </c>
      <c r="D10" s="586">
        <v>0.14083699774255565</v>
      </c>
      <c r="E10" s="586">
        <v>0.15675223238807032</v>
      </c>
      <c r="F10" s="585">
        <v>0.29656530407353954</v>
      </c>
      <c r="G10" s="587">
        <v>0.58406452725784597</v>
      </c>
      <c r="H10" s="586">
        <v>0.45549655708052394</v>
      </c>
      <c r="I10" s="585">
        <v>1.0200084631061908</v>
      </c>
    </row>
    <row r="11" spans="1:9" x14ac:dyDescent="0.2">
      <c r="A11" s="434">
        <v>1993</v>
      </c>
      <c r="B11" s="586">
        <v>0.17770112223761211</v>
      </c>
      <c r="C11" s="586">
        <v>0.17349084103385592</v>
      </c>
      <c r="D11" s="586">
        <v>0.13687023400041234</v>
      </c>
      <c r="E11" s="586">
        <v>0.15309004864538256</v>
      </c>
      <c r="F11" s="585">
        <v>0.29769876219050478</v>
      </c>
      <c r="G11" s="587">
        <v>0.57515440860112366</v>
      </c>
      <c r="H11" s="586">
        <v>0.44788538800699268</v>
      </c>
      <c r="I11" s="585">
        <v>1.0191238541646248</v>
      </c>
    </row>
    <row r="12" spans="1:9" x14ac:dyDescent="0.2">
      <c r="A12" s="434">
        <v>1994</v>
      </c>
      <c r="B12" s="586">
        <v>0.17079109794373687</v>
      </c>
      <c r="C12" s="586">
        <v>0.16472578279354913</v>
      </c>
      <c r="D12" s="586">
        <v>0.13340985371587308</v>
      </c>
      <c r="E12" s="586">
        <v>0.1498083859356619</v>
      </c>
      <c r="F12" s="585">
        <v>0.29869252967639009</v>
      </c>
      <c r="G12" s="587">
        <v>0.57309075593945302</v>
      </c>
      <c r="H12" s="586">
        <v>0.44097043119920987</v>
      </c>
      <c r="I12" s="585">
        <v>1.0179513644984743</v>
      </c>
    </row>
    <row r="13" spans="1:9" x14ac:dyDescent="0.2">
      <c r="A13" s="434">
        <v>1995</v>
      </c>
      <c r="B13" s="586">
        <v>0.16443330476451842</v>
      </c>
      <c r="C13" s="586">
        <v>0.15667994823648126</v>
      </c>
      <c r="D13" s="586">
        <v>0.13015919160722494</v>
      </c>
      <c r="E13" s="586">
        <v>0.14674682303865447</v>
      </c>
      <c r="F13" s="585">
        <v>0.29959957862861536</v>
      </c>
      <c r="G13" s="587">
        <v>0.56685815535178852</v>
      </c>
      <c r="H13" s="586">
        <v>0.43348308413412528</v>
      </c>
      <c r="I13" s="585">
        <v>1.016743712647824</v>
      </c>
    </row>
    <row r="14" spans="1:9" x14ac:dyDescent="0.2">
      <c r="A14" s="434">
        <v>1996</v>
      </c>
      <c r="B14" s="586">
        <v>0.1652242211443623</v>
      </c>
      <c r="C14" s="586">
        <v>0.15927471507601315</v>
      </c>
      <c r="D14" s="586">
        <v>0.13174541034155268</v>
      </c>
      <c r="E14" s="586">
        <v>0.14385167910574106</v>
      </c>
      <c r="F14" s="585">
        <v>0.30590877120367888</v>
      </c>
      <c r="G14" s="587">
        <v>0.56716503942877272</v>
      </c>
      <c r="H14" s="586">
        <v>0.44199991091036095</v>
      </c>
      <c r="I14" s="585">
        <v>1.0199670442672764</v>
      </c>
    </row>
    <row r="15" spans="1:9" x14ac:dyDescent="0.2">
      <c r="A15" s="434">
        <v>1997</v>
      </c>
      <c r="B15" s="586">
        <v>0.17186122357300193</v>
      </c>
      <c r="C15" s="586">
        <v>0.16577960960263774</v>
      </c>
      <c r="D15" s="586">
        <v>0.14066028544929093</v>
      </c>
      <c r="E15" s="586">
        <v>0.1473822110681145</v>
      </c>
      <c r="F15" s="585">
        <v>0.31145147973753329</v>
      </c>
      <c r="G15" s="587">
        <v>0.56809781879572707</v>
      </c>
      <c r="H15" s="586">
        <v>0.4391464313126559</v>
      </c>
      <c r="I15" s="585">
        <v>1.020267216119241</v>
      </c>
    </row>
    <row r="16" spans="1:9" x14ac:dyDescent="0.2">
      <c r="A16" s="434">
        <v>1998</v>
      </c>
      <c r="B16" s="586">
        <v>0.16002670295486504</v>
      </c>
      <c r="C16" s="586">
        <v>0.15657637231730512</v>
      </c>
      <c r="D16" s="586">
        <v>0.11968620848871218</v>
      </c>
      <c r="E16" s="586">
        <v>0.13023885765635146</v>
      </c>
      <c r="F16" s="585">
        <v>0.31098593345939235</v>
      </c>
      <c r="G16" s="587">
        <v>0.49105762805495157</v>
      </c>
      <c r="H16" s="586">
        <v>0.36748364653446097</v>
      </c>
      <c r="I16" s="585">
        <v>1.0141459697595876</v>
      </c>
    </row>
    <row r="17" spans="1:9" x14ac:dyDescent="0.2">
      <c r="A17" s="434">
        <v>1999</v>
      </c>
      <c r="B17" s="586">
        <v>0.15716670359480125</v>
      </c>
      <c r="C17" s="586">
        <v>0.15366077896437841</v>
      </c>
      <c r="D17" s="586">
        <v>0.11121533597361469</v>
      </c>
      <c r="E17" s="586">
        <v>0.1198662658707839</v>
      </c>
      <c r="F17" s="585">
        <v>0.31363188465061442</v>
      </c>
      <c r="G17" s="587">
        <v>0.47755336417510791</v>
      </c>
      <c r="H17" s="586">
        <v>0.35142632034405352</v>
      </c>
      <c r="I17" s="585">
        <v>1.0182210553828095</v>
      </c>
    </row>
    <row r="18" spans="1:9" x14ac:dyDescent="0.2">
      <c r="A18" s="434">
        <v>2000</v>
      </c>
      <c r="B18" s="586">
        <v>0.15949410085169607</v>
      </c>
      <c r="C18" s="586">
        <v>0.15618466994086405</v>
      </c>
      <c r="D18" s="586">
        <v>0.11005092204720622</v>
      </c>
      <c r="E18" s="586">
        <v>0.1202607414959193</v>
      </c>
      <c r="F18" s="585">
        <v>0.31756811251807837</v>
      </c>
      <c r="G18" s="587">
        <v>0.43582714875042367</v>
      </c>
      <c r="H18" s="586">
        <v>0.33058269703418836</v>
      </c>
      <c r="I18" s="585">
        <v>0.97340838322525092</v>
      </c>
    </row>
    <row r="19" spans="1:9" x14ac:dyDescent="0.2">
      <c r="A19" s="434">
        <v>2001</v>
      </c>
      <c r="B19" s="586">
        <v>0.16406148654897981</v>
      </c>
      <c r="C19" s="586">
        <v>0.15956695889804562</v>
      </c>
      <c r="D19" s="586">
        <v>0.11157208906709763</v>
      </c>
      <c r="E19" s="586">
        <v>0.11821498898075143</v>
      </c>
      <c r="F19" s="585">
        <v>0.3196539848264458</v>
      </c>
      <c r="G19" s="587">
        <v>0.41744487194214835</v>
      </c>
      <c r="H19" s="586">
        <v>0.30893493356349438</v>
      </c>
      <c r="I19" s="585">
        <v>0.96888591512867006</v>
      </c>
    </row>
    <row r="20" spans="1:9" x14ac:dyDescent="0.2">
      <c r="A20" s="434">
        <v>2002</v>
      </c>
      <c r="B20" s="586">
        <v>0.1764774258019795</v>
      </c>
      <c r="C20" s="586">
        <v>0.16940651495016923</v>
      </c>
      <c r="D20" s="586">
        <v>0.13178990757571935</v>
      </c>
      <c r="E20" s="586">
        <v>0.12174322630440723</v>
      </c>
      <c r="F20" s="585">
        <v>0.31966465094173713</v>
      </c>
      <c r="G20" s="587">
        <v>0.42523567515818755</v>
      </c>
      <c r="H20" s="586">
        <v>0.30750226409433262</v>
      </c>
      <c r="I20" s="585">
        <v>0.96678151798891632</v>
      </c>
    </row>
    <row r="21" spans="1:9" x14ac:dyDescent="0.2">
      <c r="A21" s="434">
        <v>2003</v>
      </c>
      <c r="B21" s="586">
        <v>0.1666417441112801</v>
      </c>
      <c r="C21" s="586">
        <v>0.15602777995077838</v>
      </c>
      <c r="D21" s="586">
        <v>0.12966133574348715</v>
      </c>
      <c r="E21" s="586">
        <v>0.11416397118190369</v>
      </c>
      <c r="F21" s="585">
        <v>0.32038382863054826</v>
      </c>
      <c r="G21" s="587">
        <v>0.37629045142015299</v>
      </c>
      <c r="H21" s="586">
        <v>0.26500523135165766</v>
      </c>
      <c r="I21" s="585">
        <v>0.95998625160310824</v>
      </c>
    </row>
    <row r="22" spans="1:9" x14ac:dyDescent="0.2">
      <c r="A22" s="434">
        <v>2004</v>
      </c>
      <c r="B22" s="586">
        <v>0.16114620215127143</v>
      </c>
      <c r="C22" s="586">
        <v>0.14934009268973358</v>
      </c>
      <c r="D22" s="586">
        <v>0.12791754915397022</v>
      </c>
      <c r="E22" s="586">
        <v>0.11592015352962057</v>
      </c>
      <c r="F22" s="585">
        <v>0.31933849137889836</v>
      </c>
      <c r="G22" s="587">
        <v>0.29209583523198235</v>
      </c>
      <c r="H22" s="586">
        <v>0.20193589168688017</v>
      </c>
      <c r="I22" s="585">
        <v>0.96499791345220498</v>
      </c>
    </row>
    <row r="23" spans="1:9" x14ac:dyDescent="0.2">
      <c r="A23" s="434">
        <v>2005</v>
      </c>
      <c r="B23" s="586">
        <v>0.15689856691941237</v>
      </c>
      <c r="C23" s="586">
        <v>0.14481906204654713</v>
      </c>
      <c r="D23" s="586">
        <v>0.12585173655672932</v>
      </c>
      <c r="E23" s="586">
        <v>0.11557390180018924</v>
      </c>
      <c r="F23" s="585">
        <v>0.31935469522574611</v>
      </c>
      <c r="G23" s="587">
        <v>0.26988553220524752</v>
      </c>
      <c r="H23" s="586">
        <v>0.18755716862072996</v>
      </c>
      <c r="I23" s="585">
        <v>0.96729447202491137</v>
      </c>
    </row>
    <row r="24" spans="1:9" x14ac:dyDescent="0.2">
      <c r="A24" s="434">
        <v>2006</v>
      </c>
      <c r="B24" s="586">
        <v>0.15906371829287771</v>
      </c>
      <c r="C24" s="586">
        <v>0.14648292681221481</v>
      </c>
      <c r="D24" s="586">
        <v>0.12982502339080848</v>
      </c>
      <c r="E24" s="586">
        <v>0.11761891648991643</v>
      </c>
      <c r="F24" s="585">
        <v>0.31841995888441005</v>
      </c>
      <c r="G24" s="587">
        <v>0.25465863926778298</v>
      </c>
      <c r="H24" s="586">
        <v>0.18092832690964211</v>
      </c>
      <c r="I24" s="585">
        <v>0.97448459416396338</v>
      </c>
    </row>
    <row r="25" spans="1:9" x14ac:dyDescent="0.2">
      <c r="A25" s="434">
        <v>2007</v>
      </c>
      <c r="B25" s="586">
        <v>0.15952051679114584</v>
      </c>
      <c r="C25" s="586">
        <v>0.14700896528587579</v>
      </c>
      <c r="D25" s="586">
        <v>0.13145431897166079</v>
      </c>
      <c r="E25" s="586">
        <v>0.11925892877524466</v>
      </c>
      <c r="F25" s="585">
        <v>0.31776863330244348</v>
      </c>
      <c r="G25" s="587">
        <v>0.24430753099305771</v>
      </c>
      <c r="H25" s="586">
        <v>0.17338988892900734</v>
      </c>
      <c r="I25" s="585">
        <v>0.97770034593681077</v>
      </c>
    </row>
    <row r="26" spans="1:9" x14ac:dyDescent="0.2">
      <c r="A26" s="434">
        <v>2008</v>
      </c>
      <c r="B26" s="586">
        <v>0.16058211826623753</v>
      </c>
      <c r="C26" s="586">
        <v>0.14871765306000864</v>
      </c>
      <c r="D26" s="586">
        <v>0.1312137215658345</v>
      </c>
      <c r="E26" s="586">
        <v>0.11739508824642761</v>
      </c>
      <c r="F26" s="585">
        <v>0.32044026475219778</v>
      </c>
      <c r="G26" s="587">
        <v>0.24369286437457863</v>
      </c>
      <c r="H26" s="586">
        <v>0.17100976249228242</v>
      </c>
      <c r="I26" s="585">
        <v>0.94704993352302136</v>
      </c>
    </row>
    <row r="27" spans="1:9" x14ac:dyDescent="0.2">
      <c r="A27" s="434">
        <v>2009</v>
      </c>
      <c r="B27" s="586">
        <v>0.15506614458887882</v>
      </c>
      <c r="C27" s="586">
        <v>0.14315453940607656</v>
      </c>
      <c r="D27" s="586">
        <v>0.12779286866851755</v>
      </c>
      <c r="E27" s="586">
        <v>0.11711378155679159</v>
      </c>
      <c r="F27" s="585">
        <v>0.321503931982425</v>
      </c>
      <c r="G27" s="587">
        <v>0.25303107689126308</v>
      </c>
      <c r="H27" s="586">
        <v>0.16634801207465957</v>
      </c>
      <c r="I27" s="585">
        <v>0.9702417972030678</v>
      </c>
    </row>
    <row r="28" spans="1:9" x14ac:dyDescent="0.2">
      <c r="A28" s="434">
        <v>2010</v>
      </c>
      <c r="B28" s="586">
        <v>0.14615905208799509</v>
      </c>
      <c r="C28" s="586">
        <v>0.13309343513966584</v>
      </c>
      <c r="D28" s="586">
        <v>0.11740662342334127</v>
      </c>
      <c r="E28" s="586">
        <v>0.11119040738822254</v>
      </c>
      <c r="F28" s="585">
        <v>0.32398765600378887</v>
      </c>
      <c r="G28" s="587">
        <v>0.23873187828416323</v>
      </c>
      <c r="H28" s="586">
        <v>0.16378628007679297</v>
      </c>
      <c r="I28" s="585">
        <v>0.96446034752370335</v>
      </c>
    </row>
    <row r="29" spans="1:9" x14ac:dyDescent="0.2">
      <c r="A29" s="434">
        <v>2011</v>
      </c>
      <c r="B29" s="586">
        <v>0.14718622858345046</v>
      </c>
      <c r="C29" s="586">
        <v>0.1337495908173921</v>
      </c>
      <c r="D29" s="586">
        <v>0.11569927671080064</v>
      </c>
      <c r="E29" s="586">
        <v>0.10894294633532907</v>
      </c>
      <c r="F29" s="585">
        <v>0.32756081143732535</v>
      </c>
      <c r="G29" s="587">
        <v>0.23040502460013695</v>
      </c>
      <c r="H29" s="586">
        <v>0.15885846844830726</v>
      </c>
      <c r="I29" s="585">
        <v>0.97174931556433952</v>
      </c>
    </row>
    <row r="30" spans="1:9" x14ac:dyDescent="0.2">
      <c r="A30" s="434">
        <v>2012</v>
      </c>
      <c r="B30" s="586">
        <v>0.14768851129023058</v>
      </c>
      <c r="C30" s="586">
        <v>0.13481990262271057</v>
      </c>
      <c r="D30" s="586">
        <v>0.11426400340481441</v>
      </c>
      <c r="E30" s="586">
        <v>0.10821146378426906</v>
      </c>
      <c r="F30" s="585">
        <v>0.33135120919970434</v>
      </c>
      <c r="G30" s="587">
        <v>0.21717074862187052</v>
      </c>
      <c r="H30" s="586">
        <v>0.15497617441621281</v>
      </c>
      <c r="I30" s="585">
        <v>0.95243241280595436</v>
      </c>
    </row>
    <row r="31" spans="1:9" x14ac:dyDescent="0.2">
      <c r="A31" s="434">
        <v>2013</v>
      </c>
      <c r="B31" s="586">
        <v>0.14503681031295707</v>
      </c>
      <c r="C31" s="586">
        <v>0.13247294188675818</v>
      </c>
      <c r="D31" s="586">
        <v>0.10868793870064641</v>
      </c>
      <c r="E31" s="586">
        <v>0.10464510800535062</v>
      </c>
      <c r="F31" s="585">
        <v>0.33107127238605732</v>
      </c>
      <c r="G31" s="587">
        <v>0.20297688362557009</v>
      </c>
      <c r="H31" s="586">
        <v>0.15100136354768187</v>
      </c>
      <c r="I31" s="585">
        <v>0.96877042618406251</v>
      </c>
    </row>
    <row r="32" spans="1:9" x14ac:dyDescent="0.2">
      <c r="A32" s="434">
        <v>2014</v>
      </c>
      <c r="B32" s="586">
        <v>0.13654871519210252</v>
      </c>
      <c r="C32" s="586">
        <v>0.1244295480050573</v>
      </c>
      <c r="D32" s="586">
        <v>9.9188906751348407E-2</v>
      </c>
      <c r="E32" s="586">
        <v>9.9566289568281341E-2</v>
      </c>
      <c r="F32" s="585">
        <v>0.33244836054195875</v>
      </c>
      <c r="G32" s="587">
        <v>0.20567127851974865</v>
      </c>
      <c r="H32" s="586">
        <v>0.15508328985378345</v>
      </c>
      <c r="I32" s="585">
        <v>0.987872735011596</v>
      </c>
    </row>
    <row r="33" spans="1:9" x14ac:dyDescent="0.2">
      <c r="A33" s="434">
        <v>2015</v>
      </c>
      <c r="B33" s="586">
        <v>0.12981742859663226</v>
      </c>
      <c r="C33" s="586">
        <v>0.11843463644979392</v>
      </c>
      <c r="D33" s="586">
        <v>9.3935377129039654E-2</v>
      </c>
      <c r="E33" s="586">
        <v>9.5115841583869501E-2</v>
      </c>
      <c r="F33" s="585">
        <v>0.33265579501745918</v>
      </c>
      <c r="G33" s="587">
        <v>0.19715876844615313</v>
      </c>
      <c r="H33" s="586">
        <v>0.15094088181912507</v>
      </c>
      <c r="I33" s="585">
        <v>0.9866954758286014</v>
      </c>
    </row>
    <row r="34" spans="1:9" x14ac:dyDescent="0.2">
      <c r="A34" s="434">
        <v>2016</v>
      </c>
      <c r="B34" s="586">
        <v>0.12528272081865804</v>
      </c>
      <c r="C34" s="586">
        <v>0.11437130728160552</v>
      </c>
      <c r="D34" s="586">
        <v>8.982222115986431E-2</v>
      </c>
      <c r="E34" s="586">
        <v>9.1678179565253204E-2</v>
      </c>
      <c r="F34" s="585">
        <v>0.33282318850656228</v>
      </c>
      <c r="G34" s="587">
        <v>0.1807366783620406</v>
      </c>
      <c r="H34" s="586">
        <v>0.14113065430035282</v>
      </c>
      <c r="I34" s="585">
        <v>1.0151515855182698</v>
      </c>
    </row>
    <row r="35" spans="1:9" x14ac:dyDescent="0.2">
      <c r="A35" s="434">
        <v>2017</v>
      </c>
      <c r="B35" s="586">
        <v>0.11515630828045249</v>
      </c>
      <c r="C35" s="586">
        <v>0.10491842185624255</v>
      </c>
      <c r="D35" s="586">
        <v>7.9847903666022915E-2</v>
      </c>
      <c r="E35" s="586">
        <v>8.6614463140246539E-2</v>
      </c>
      <c r="F35" s="585">
        <v>0.33280157313270492</v>
      </c>
      <c r="G35" s="587">
        <v>0.1833685775080785</v>
      </c>
      <c r="H35" s="586">
        <v>0.14540218287254605</v>
      </c>
      <c r="I35" s="585">
        <v>1.0240544246542134</v>
      </c>
    </row>
    <row r="36" spans="1:9" x14ac:dyDescent="0.2">
      <c r="A36" s="434">
        <v>2018</v>
      </c>
      <c r="B36" s="586">
        <v>0.10788757487638931</v>
      </c>
      <c r="C36" s="586">
        <v>9.7579893717689201E-2</v>
      </c>
      <c r="D36" s="586">
        <v>7.1311381497191961E-2</v>
      </c>
      <c r="E36" s="586">
        <v>8.2558214521782455E-2</v>
      </c>
      <c r="F36" s="585">
        <v>0.33391090728719375</v>
      </c>
      <c r="G36" s="587">
        <v>0.17931307730179796</v>
      </c>
      <c r="H36" s="586">
        <v>0.14244382040522982</v>
      </c>
      <c r="I36" s="585">
        <v>1.0292432164135372</v>
      </c>
    </row>
    <row r="37" spans="1:9" x14ac:dyDescent="0.2">
      <c r="A37" s="434">
        <v>2019</v>
      </c>
      <c r="B37" s="586">
        <v>0.10592555638374035</v>
      </c>
      <c r="C37" s="586">
        <v>9.5394428162180966E-2</v>
      </c>
      <c r="D37" s="586">
        <v>6.9501506419009026E-2</v>
      </c>
      <c r="E37" s="586">
        <v>8.1396645770729303E-2</v>
      </c>
      <c r="F37" s="585">
        <v>0.33419995015416398</v>
      </c>
      <c r="G37" s="587">
        <v>0.17012991564434346</v>
      </c>
      <c r="H37" s="586">
        <v>0.1365500233228196</v>
      </c>
      <c r="I37" s="585">
        <v>1.0309197123195706</v>
      </c>
    </row>
    <row r="38" spans="1:9" x14ac:dyDescent="0.2">
      <c r="A38" s="434">
        <v>2020</v>
      </c>
      <c r="B38" s="586">
        <v>9.6136784629595212E-2</v>
      </c>
      <c r="C38" s="586">
        <v>8.787582670031456E-2</v>
      </c>
      <c r="D38" s="586">
        <v>7.2853545774831524E-2</v>
      </c>
      <c r="E38" s="586">
        <v>8.3481309916578164E-2</v>
      </c>
      <c r="F38" s="585">
        <v>0.33365800189645928</v>
      </c>
      <c r="G38" s="587">
        <v>0.19399797015181935</v>
      </c>
      <c r="H38" s="586">
        <v>0.13601134869968606</v>
      </c>
      <c r="I38" s="585">
        <v>1.0420065815374309</v>
      </c>
    </row>
    <row r="39" spans="1:9" x14ac:dyDescent="0.2">
      <c r="A39" s="434">
        <v>2021</v>
      </c>
      <c r="B39" s="586">
        <v>9.5531523207558922E-2</v>
      </c>
      <c r="C39" s="586">
        <v>8.7859483289514928E-2</v>
      </c>
      <c r="D39" s="586">
        <v>7.3702424501042182E-2</v>
      </c>
      <c r="E39" s="586">
        <v>8.5300226959526659E-2</v>
      </c>
      <c r="F39" s="586">
        <v>0.33277975594023662</v>
      </c>
      <c r="G39" s="587">
        <v>0.19173535602495892</v>
      </c>
      <c r="H39" s="586">
        <v>0.13526193824941005</v>
      </c>
      <c r="I39" s="585">
        <v>1.0039240394903373</v>
      </c>
    </row>
    <row r="40" spans="1:9" x14ac:dyDescent="0.2">
      <c r="A40" s="36"/>
      <c r="B40" s="523"/>
      <c r="C40" s="523"/>
      <c r="D40" s="523"/>
      <c r="E40" s="523"/>
      <c r="F40" s="523"/>
      <c r="G40" s="524"/>
      <c r="H40" s="523"/>
      <c r="I40" s="525"/>
    </row>
    <row r="41" spans="1:9" ht="14.25" x14ac:dyDescent="0.2">
      <c r="A41" s="441" t="s">
        <v>1184</v>
      </c>
    </row>
    <row r="42" spans="1:9" x14ac:dyDescent="0.2">
      <c r="A42" s="19" t="s">
        <v>1185</v>
      </c>
    </row>
  </sheetData>
  <mergeCells count="1">
    <mergeCell ref="A1:D1"/>
  </mergeCells>
  <hyperlinks>
    <hyperlink ref="A1" location="Contents!A1" display="To table of contents" xr:uid="{0E45FA95-C7A2-4C54-AA5B-EDA06B2B7CB2}"/>
  </hyperlinks>
  <pageMargins left="0.49" right="0.43" top="1" bottom="1" header="0.5" footer="0.5"/>
  <pageSetup paperSize="9" scale="94" orientation="portrait" r:id="rId1"/>
  <headerFooter alignWithMargins="0"/>
  <customProperties>
    <customPr name="EpmWorksheetKeyString_GUID" r:id="rId2"/>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45644-B463-4C31-9BA5-0A22D81DD3F7}">
  <sheetPr codeName="Blad55">
    <tabColor theme="4" tint="0.79998168889431442"/>
    <pageSetUpPr fitToPage="1"/>
  </sheetPr>
  <dimension ref="A1:G41"/>
  <sheetViews>
    <sheetView zoomScale="75" workbookViewId="0">
      <selection activeCell="A2" sqref="A2:G41"/>
    </sheetView>
  </sheetViews>
  <sheetFormatPr defaultColWidth="10.6640625" defaultRowHeight="12.75" x14ac:dyDescent="0.2"/>
  <cols>
    <col min="1" max="1" width="18.33203125" style="19" customWidth="1"/>
    <col min="2" max="7" width="12.5" style="19" customWidth="1"/>
    <col min="8" max="16384" width="10.6640625" style="19"/>
  </cols>
  <sheetData>
    <row r="1" spans="1:7" ht="28.5" customHeight="1" x14ac:dyDescent="0.2">
      <c r="A1" s="1744" t="s">
        <v>2</v>
      </c>
      <c r="B1" s="1744"/>
      <c r="C1" s="1744"/>
      <c r="D1" s="1744"/>
    </row>
    <row r="2" spans="1:7" ht="20.25" x14ac:dyDescent="0.3">
      <c r="A2" s="332" t="s">
        <v>1190</v>
      </c>
      <c r="G2" s="441" t="s">
        <v>178</v>
      </c>
    </row>
    <row r="3" spans="1:7" x14ac:dyDescent="0.2">
      <c r="A3" s="33"/>
      <c r="B3" s="462" t="s">
        <v>1171</v>
      </c>
      <c r="C3" s="33" t="s">
        <v>1181</v>
      </c>
      <c r="D3" s="598"/>
      <c r="E3" s="606" t="s">
        <v>1129</v>
      </c>
      <c r="F3" s="431" t="s">
        <v>1181</v>
      </c>
      <c r="G3" s="463"/>
    </row>
    <row r="4" spans="1:7" x14ac:dyDescent="0.2">
      <c r="A4" s="37"/>
      <c r="B4" s="36"/>
      <c r="C4" s="1396" t="s">
        <v>1191</v>
      </c>
      <c r="D4" s="1396" t="s">
        <v>1177</v>
      </c>
      <c r="E4" s="437" t="s">
        <v>1182</v>
      </c>
      <c r="F4" s="1396" t="s">
        <v>1191</v>
      </c>
      <c r="G4" s="605" t="s">
        <v>1177</v>
      </c>
    </row>
    <row r="5" spans="1:7" x14ac:dyDescent="0.2">
      <c r="A5" s="40"/>
      <c r="B5" s="604" t="s">
        <v>175</v>
      </c>
      <c r="C5" s="439"/>
      <c r="D5" s="431"/>
      <c r="E5" s="33"/>
      <c r="F5" s="431"/>
      <c r="G5" s="440"/>
    </row>
    <row r="6" spans="1:7" x14ac:dyDescent="0.2">
      <c r="A6" s="38"/>
      <c r="E6" s="37"/>
      <c r="G6" s="42"/>
    </row>
    <row r="7" spans="1:7" x14ac:dyDescent="0.2">
      <c r="A7" s="434">
        <v>1990</v>
      </c>
      <c r="B7" s="586">
        <v>2.7393780832219598E-2</v>
      </c>
      <c r="C7" s="586">
        <v>2.9713908783987476E-2</v>
      </c>
      <c r="D7" s="603">
        <v>5.5898196162188461E-3</v>
      </c>
      <c r="E7" s="586">
        <v>0.27961794279070673</v>
      </c>
      <c r="F7" s="586">
        <v>0.30145635536231913</v>
      </c>
      <c r="G7" s="603">
        <v>9.3857823446850362E-3</v>
      </c>
    </row>
    <row r="8" spans="1:7" x14ac:dyDescent="0.2">
      <c r="A8" s="434">
        <v>1991</v>
      </c>
      <c r="B8" s="586">
        <v>2.4214456364914982E-2</v>
      </c>
      <c r="C8" s="586">
        <v>2.6208778794298844E-2</v>
      </c>
      <c r="D8" s="603">
        <v>5.6228781941926338E-3</v>
      </c>
      <c r="E8" s="586">
        <v>0.27964481241767963</v>
      </c>
      <c r="F8" s="586">
        <v>0.30126761840089911</v>
      </c>
      <c r="G8" s="603">
        <v>9.0956662250922526E-3</v>
      </c>
    </row>
    <row r="9" spans="1:7" x14ac:dyDescent="0.2">
      <c r="A9" s="434">
        <v>1992</v>
      </c>
      <c r="B9" s="586">
        <v>2.1497735837546317E-2</v>
      </c>
      <c r="C9" s="586">
        <v>2.3209305769079008E-2</v>
      </c>
      <c r="D9" s="603">
        <v>5.6506443814709432E-3</v>
      </c>
      <c r="E9" s="586">
        <v>0.27855823259860563</v>
      </c>
      <c r="F9" s="586">
        <v>0.30008205941413957</v>
      </c>
      <c r="G9" s="603">
        <v>9.1875228943249735E-3</v>
      </c>
    </row>
    <row r="10" spans="1:7" x14ac:dyDescent="0.2">
      <c r="A10" s="434">
        <v>1993</v>
      </c>
      <c r="B10" s="586">
        <v>1.9506488065434778E-2</v>
      </c>
      <c r="C10" s="586">
        <v>2.1008299907285786E-2</v>
      </c>
      <c r="D10" s="603">
        <v>5.6709433322789894E-3</v>
      </c>
      <c r="E10" s="586">
        <v>0.27342179177784026</v>
      </c>
      <c r="F10" s="586">
        <v>0.29446871709129874</v>
      </c>
      <c r="G10" s="603">
        <v>9.3067150781802922E-3</v>
      </c>
    </row>
    <row r="11" spans="1:7" x14ac:dyDescent="0.2">
      <c r="A11" s="434">
        <v>1994</v>
      </c>
      <c r="B11" s="586">
        <v>1.7759517559347945E-2</v>
      </c>
      <c r="C11" s="586">
        <v>1.9075513822785911E-2</v>
      </c>
      <c r="D11" s="603">
        <v>5.6884263554282683E-3</v>
      </c>
      <c r="E11" s="586">
        <v>0.27742369499158614</v>
      </c>
      <c r="F11" s="586">
        <v>0.29854512680806483</v>
      </c>
      <c r="G11" s="603">
        <v>9.4776996227296569E-3</v>
      </c>
    </row>
    <row r="12" spans="1:7" x14ac:dyDescent="0.2">
      <c r="A12" s="434">
        <v>1995</v>
      </c>
      <c r="B12" s="586">
        <v>1.6141941020732829E-2</v>
      </c>
      <c r="C12" s="586">
        <v>1.7284424981014547E-2</v>
      </c>
      <c r="D12" s="603">
        <v>5.7045586183368108E-3</v>
      </c>
      <c r="E12" s="586">
        <v>0.27620296093359581</v>
      </c>
      <c r="F12" s="586">
        <v>0.2971418677390642</v>
      </c>
      <c r="G12" s="603">
        <v>9.6599881863489983E-3</v>
      </c>
    </row>
    <row r="13" spans="1:7" x14ac:dyDescent="0.2">
      <c r="A13" s="434">
        <v>1996</v>
      </c>
      <c r="B13" s="586">
        <v>1.3542250909031559E-2</v>
      </c>
      <c r="C13" s="586">
        <v>1.4415470640857691E-2</v>
      </c>
      <c r="D13" s="603">
        <v>5.512080667019496E-3</v>
      </c>
      <c r="E13" s="586">
        <v>0.26767140425590563</v>
      </c>
      <c r="F13" s="586">
        <v>0.28814268083278138</v>
      </c>
      <c r="G13" s="603">
        <v>9.7878326318205384E-3</v>
      </c>
    </row>
    <row r="14" spans="1:7" x14ac:dyDescent="0.2">
      <c r="A14" s="434">
        <v>1997</v>
      </c>
      <c r="B14" s="586">
        <v>1.4078083729011261E-2</v>
      </c>
      <c r="C14" s="586">
        <v>1.5018950747315163E-2</v>
      </c>
      <c r="D14" s="603">
        <v>5.4089051843262386E-3</v>
      </c>
      <c r="E14" s="586">
        <v>0.27252597597607003</v>
      </c>
      <c r="F14" s="586">
        <v>0.29300113987935905</v>
      </c>
      <c r="G14" s="603">
        <v>9.9358184549934205E-3</v>
      </c>
    </row>
    <row r="15" spans="1:7" x14ac:dyDescent="0.2">
      <c r="A15" s="434">
        <v>1998</v>
      </c>
      <c r="B15" s="586">
        <v>1.4989735890169833E-2</v>
      </c>
      <c r="C15" s="586">
        <v>1.6153448395632285E-2</v>
      </c>
      <c r="D15" s="603">
        <v>4.625486455373108E-3</v>
      </c>
      <c r="E15" s="586">
        <v>0.23142163781450886</v>
      </c>
      <c r="F15" s="586">
        <v>0.25289843425558967</v>
      </c>
      <c r="G15" s="603">
        <v>9.7276855593882699E-3</v>
      </c>
    </row>
    <row r="16" spans="1:7" x14ac:dyDescent="0.2">
      <c r="A16" s="434">
        <v>1999</v>
      </c>
      <c r="B16" s="586">
        <v>1.1435728098536947E-2</v>
      </c>
      <c r="C16" s="586">
        <v>1.2223245615152855E-2</v>
      </c>
      <c r="D16" s="603">
        <v>4.560617336177757E-3</v>
      </c>
      <c r="E16" s="586">
        <v>0.22799306337857289</v>
      </c>
      <c r="F16" s="586">
        <v>0.24984166780292894</v>
      </c>
      <c r="G16" s="603">
        <v>9.4378814366536893E-3</v>
      </c>
    </row>
    <row r="17" spans="1:7" x14ac:dyDescent="0.2">
      <c r="A17" s="434">
        <v>2000</v>
      </c>
      <c r="B17" s="586">
        <v>1.0860333617222266E-2</v>
      </c>
      <c r="C17" s="586">
        <v>1.1575903719095794E-2</v>
      </c>
      <c r="D17" s="603">
        <v>4.6300069241709289E-3</v>
      </c>
      <c r="E17" s="586">
        <v>0.20131003547252407</v>
      </c>
      <c r="F17" s="586">
        <v>0.22410315841065009</v>
      </c>
      <c r="G17" s="603">
        <v>7.8520116372994241E-3</v>
      </c>
    </row>
    <row r="18" spans="1:7" x14ac:dyDescent="0.2">
      <c r="A18" s="434">
        <v>2001</v>
      </c>
      <c r="B18" s="586">
        <v>1.0253789991069231E-2</v>
      </c>
      <c r="C18" s="586">
        <v>1.0918022052511793E-2</v>
      </c>
      <c r="D18" s="603">
        <v>4.4669918939158971E-3</v>
      </c>
      <c r="E18" s="586">
        <v>0.20253182030862976</v>
      </c>
      <c r="F18" s="586">
        <v>0.2248302203517519</v>
      </c>
      <c r="G18" s="603">
        <v>8.3283324004157222E-3</v>
      </c>
    </row>
    <row r="19" spans="1:7" x14ac:dyDescent="0.2">
      <c r="A19" s="434">
        <v>2002</v>
      </c>
      <c r="B19" s="586">
        <v>9.461941041338939E-3</v>
      </c>
      <c r="C19" s="586">
        <v>1.0063757846618589E-2</v>
      </c>
      <c r="D19" s="603">
        <v>4.1650940172272806E-3</v>
      </c>
      <c r="E19" s="586">
        <v>0.21510409189741297</v>
      </c>
      <c r="F19" s="586">
        <v>0.23665182728604967</v>
      </c>
      <c r="G19" s="603">
        <v>8.2998302668307548E-3</v>
      </c>
    </row>
    <row r="20" spans="1:7" x14ac:dyDescent="0.2">
      <c r="A20" s="434">
        <v>2003</v>
      </c>
      <c r="B20" s="586">
        <v>1.155232362130231E-2</v>
      </c>
      <c r="C20" s="586">
        <v>1.2170596010984462E-2</v>
      </c>
      <c r="D20" s="603">
        <v>4.9617421613880339E-3</v>
      </c>
      <c r="E20" s="586">
        <v>0.18657640215298585</v>
      </c>
      <c r="F20" s="586">
        <v>0.20498802609494762</v>
      </c>
      <c r="G20" s="603">
        <v>8.0505798915844196E-3</v>
      </c>
    </row>
    <row r="21" spans="1:7" x14ac:dyDescent="0.2">
      <c r="A21" s="434">
        <v>2004</v>
      </c>
      <c r="B21" s="586">
        <v>1.2459105925773728E-2</v>
      </c>
      <c r="C21" s="586">
        <v>1.3179837094100765E-2</v>
      </c>
      <c r="D21" s="603">
        <v>4.8236328492636754E-3</v>
      </c>
      <c r="E21" s="586">
        <v>0.13794912211603941</v>
      </c>
      <c r="F21" s="586">
        <v>0.15282723338280724</v>
      </c>
      <c r="G21" s="603">
        <v>8.045019428548645E-3</v>
      </c>
    </row>
    <row r="22" spans="1:7" x14ac:dyDescent="0.2">
      <c r="A22" s="434">
        <v>2005</v>
      </c>
      <c r="B22" s="586">
        <v>1.2574624360960322E-2</v>
      </c>
      <c r="C22" s="586">
        <v>1.3307335391205325E-2</v>
      </c>
      <c r="D22" s="603">
        <v>4.7210199332912749E-3</v>
      </c>
      <c r="E22" s="586">
        <v>0.1255382984592453</v>
      </c>
      <c r="F22" s="586">
        <v>0.13743661214874037</v>
      </c>
      <c r="G22" s="603">
        <v>8.2182400293913938E-3</v>
      </c>
    </row>
    <row r="23" spans="1:7" x14ac:dyDescent="0.2">
      <c r="A23" s="434">
        <v>2006</v>
      </c>
      <c r="B23" s="586">
        <v>1.2696721713451396E-2</v>
      </c>
      <c r="C23" s="586">
        <v>1.3449503330483963E-2</v>
      </c>
      <c r="D23" s="603">
        <v>4.7439331880218972E-3</v>
      </c>
      <c r="E23" s="586">
        <v>0.11137938495507672</v>
      </c>
      <c r="F23" s="586">
        <v>0.12274117637542958</v>
      </c>
      <c r="G23" s="603">
        <v>7.7537185014888033E-3</v>
      </c>
    </row>
    <row r="24" spans="1:7" x14ac:dyDescent="0.2">
      <c r="A24" s="434">
        <v>2007</v>
      </c>
      <c r="B24" s="586">
        <v>1.2702065472323103E-2</v>
      </c>
      <c r="C24" s="586">
        <v>1.345954346433219E-2</v>
      </c>
      <c r="D24" s="603">
        <v>4.8788059285745332E-3</v>
      </c>
      <c r="E24" s="586">
        <v>0.1062053618107799</v>
      </c>
      <c r="F24" s="586">
        <v>0.11635242392984195</v>
      </c>
      <c r="G24" s="603">
        <v>7.9842047553080019E-3</v>
      </c>
    </row>
    <row r="25" spans="1:7" x14ac:dyDescent="0.2">
      <c r="A25" s="434">
        <v>2008</v>
      </c>
      <c r="B25" s="586">
        <v>1.2482695046948948E-2</v>
      </c>
      <c r="C25" s="586">
        <v>1.3207399802519918E-2</v>
      </c>
      <c r="D25" s="603">
        <v>4.8623046189867642E-3</v>
      </c>
      <c r="E25" s="586">
        <v>0.11052855446190135</v>
      </c>
      <c r="F25" s="586">
        <v>0.12145762462723222</v>
      </c>
      <c r="G25" s="603">
        <v>7.5268187922626012E-3</v>
      </c>
    </row>
    <row r="26" spans="1:7" x14ac:dyDescent="0.2">
      <c r="A26" s="434">
        <v>2009</v>
      </c>
      <c r="B26" s="586">
        <v>1.2461106085278688E-2</v>
      </c>
      <c r="C26" s="586">
        <v>1.3245813686401641E-2</v>
      </c>
      <c r="D26" s="603">
        <v>4.5465859001755241E-3</v>
      </c>
      <c r="E26" s="586">
        <v>0.1227264874327666</v>
      </c>
      <c r="F26" s="586">
        <v>0.13496479651558088</v>
      </c>
      <c r="G26" s="603">
        <v>6.9966721521443637E-3</v>
      </c>
    </row>
    <row r="27" spans="1:7" x14ac:dyDescent="0.2">
      <c r="A27" s="434">
        <v>2010</v>
      </c>
      <c r="B27" s="586">
        <v>1.2207570788530242E-2</v>
      </c>
      <c r="C27" s="586">
        <v>1.304385157989763E-2</v>
      </c>
      <c r="D27" s="603">
        <v>4.1217297694453332E-3</v>
      </c>
      <c r="E27" s="586">
        <v>0.10810123425210255</v>
      </c>
      <c r="F27" s="586">
        <v>0.11906629676579458</v>
      </c>
      <c r="G27" s="603">
        <v>5.9968024919310331E-3</v>
      </c>
    </row>
    <row r="28" spans="1:7" x14ac:dyDescent="0.2">
      <c r="A28" s="434">
        <v>2011</v>
      </c>
      <c r="B28" s="586">
        <v>1.2491471344953094E-2</v>
      </c>
      <c r="C28" s="586">
        <v>1.3274229440704787E-2</v>
      </c>
      <c r="D28" s="603">
        <v>3.9602711908113984E-3</v>
      </c>
      <c r="E28" s="586">
        <v>0.10406554309996056</v>
      </c>
      <c r="F28" s="586">
        <v>0.11483260015424074</v>
      </c>
      <c r="G28" s="603">
        <v>5.2019300906361102E-3</v>
      </c>
    </row>
    <row r="29" spans="1:7" x14ac:dyDescent="0.2">
      <c r="A29" s="434">
        <v>2012</v>
      </c>
      <c r="B29" s="586">
        <v>1.2826270261201712E-2</v>
      </c>
      <c r="C29" s="586">
        <v>1.3566584454732451E-2</v>
      </c>
      <c r="D29" s="603">
        <v>3.8453014317975289E-3</v>
      </c>
      <c r="E29" s="586">
        <v>9.0552395483898679E-2</v>
      </c>
      <c r="F29" s="586">
        <v>0.10047355305048665</v>
      </c>
      <c r="G29" s="603">
        <v>4.8799282161829903E-3</v>
      </c>
    </row>
    <row r="30" spans="1:7" x14ac:dyDescent="0.2">
      <c r="A30" s="434">
        <v>2013</v>
      </c>
      <c r="B30" s="586">
        <v>1.2569538359371218E-2</v>
      </c>
      <c r="C30" s="586">
        <v>1.3205587436099763E-2</v>
      </c>
      <c r="D30" s="603">
        <v>3.7971773227218103E-3</v>
      </c>
      <c r="E30" s="586">
        <v>7.6112104088661953E-2</v>
      </c>
      <c r="F30" s="586">
        <v>8.4936145910252905E-2</v>
      </c>
      <c r="G30" s="603">
        <v>4.5281116898404673E-3</v>
      </c>
    </row>
    <row r="31" spans="1:7" x14ac:dyDescent="0.2">
      <c r="A31" s="434">
        <v>2014</v>
      </c>
      <c r="B31" s="586">
        <v>1.2368858871895488E-2</v>
      </c>
      <c r="C31" s="586">
        <v>1.2892639534953653E-2</v>
      </c>
      <c r="D31" s="603">
        <v>3.7941364549602978E-3</v>
      </c>
      <c r="E31" s="586">
        <v>7.485678622381399E-2</v>
      </c>
      <c r="F31" s="586">
        <v>8.3900206742666114E-2</v>
      </c>
      <c r="G31" s="603">
        <v>4.1888471998764868E-3</v>
      </c>
    </row>
    <row r="32" spans="1:7" x14ac:dyDescent="0.2">
      <c r="A32" s="434">
        <v>2015</v>
      </c>
      <c r="B32" s="586">
        <v>1.2058995917382272E-2</v>
      </c>
      <c r="C32" s="586">
        <v>1.246391276058215E-2</v>
      </c>
      <c r="D32" s="603">
        <v>3.7699265849671635E-3</v>
      </c>
      <c r="E32" s="586">
        <v>6.9625343629394529E-2</v>
      </c>
      <c r="F32" s="586">
        <v>7.8491432979782463E-2</v>
      </c>
      <c r="G32" s="603">
        <v>3.8516967619326779E-3</v>
      </c>
    </row>
    <row r="33" spans="1:7" x14ac:dyDescent="0.2">
      <c r="A33" s="434">
        <v>2016</v>
      </c>
      <c r="B33" s="586">
        <v>1.1857351787194376E-2</v>
      </c>
      <c r="C33" s="586">
        <v>1.2259247107950616E-2</v>
      </c>
      <c r="D33" s="603">
        <v>3.6699418966712142E-3</v>
      </c>
      <c r="E33" s="586">
        <v>5.9803622150576552E-2</v>
      </c>
      <c r="F33" s="586">
        <v>6.6423880012179859E-2</v>
      </c>
      <c r="G33" s="603">
        <v>3.6745333098881432E-3</v>
      </c>
    </row>
    <row r="34" spans="1:7" x14ac:dyDescent="0.2">
      <c r="A34" s="434">
        <v>2017</v>
      </c>
      <c r="B34" s="586">
        <v>1.152200555738905E-2</v>
      </c>
      <c r="C34" s="586">
        <v>1.1922830802405504E-2</v>
      </c>
      <c r="D34" s="603">
        <v>3.5515612972313445E-3</v>
      </c>
      <c r="E34" s="586">
        <v>5.6472075900345892E-2</v>
      </c>
      <c r="F34" s="586">
        <v>6.3536398258376814E-2</v>
      </c>
      <c r="G34" s="603">
        <v>3.4947831946231631E-3</v>
      </c>
    </row>
    <row r="35" spans="1:7" x14ac:dyDescent="0.2">
      <c r="A35" s="434">
        <v>2018</v>
      </c>
      <c r="B35" s="586">
        <v>1.1529965781550187E-2</v>
      </c>
      <c r="C35" s="586">
        <v>1.1951658925254944E-2</v>
      </c>
      <c r="D35" s="603">
        <v>3.4351257604061632E-3</v>
      </c>
      <c r="E35" s="586">
        <v>5.3970667996140864E-2</v>
      </c>
      <c r="F35" s="586">
        <v>6.0670287110788805E-2</v>
      </c>
      <c r="G35" s="603">
        <v>3.5751192959533728E-3</v>
      </c>
    </row>
    <row r="36" spans="1:7" x14ac:dyDescent="0.2">
      <c r="A36" s="434">
        <v>2019</v>
      </c>
      <c r="B36" s="586">
        <v>1.180611474622884E-2</v>
      </c>
      <c r="C36" s="586">
        <v>1.2243466666101935E-2</v>
      </c>
      <c r="D36" s="603">
        <v>3.3496969825644418E-3</v>
      </c>
      <c r="E36" s="586">
        <v>4.8693850579323204E-2</v>
      </c>
      <c r="F36" s="586">
        <v>5.4619119419894412E-2</v>
      </c>
      <c r="G36" s="603">
        <v>3.3209497589473248E-3</v>
      </c>
    </row>
    <row r="37" spans="1:7" x14ac:dyDescent="0.2">
      <c r="A37" s="434">
        <v>2020</v>
      </c>
      <c r="B37" s="586">
        <v>1.0952963088948208E-2</v>
      </c>
      <c r="C37" s="586">
        <v>1.1332465251832019E-2</v>
      </c>
      <c r="D37" s="603">
        <v>3.5024087711345848E-3</v>
      </c>
      <c r="E37" s="586">
        <v>7.7460284264115248E-2</v>
      </c>
      <c r="F37" s="586">
        <v>8.5510217575019989E-2</v>
      </c>
      <c r="G37" s="603">
        <v>3.1395556423568002E-3</v>
      </c>
    </row>
    <row r="38" spans="1:7" x14ac:dyDescent="0.2">
      <c r="A38" s="434">
        <v>2021</v>
      </c>
      <c r="B38" s="586">
        <v>1.0873335930335635E-2</v>
      </c>
      <c r="C38" s="586">
        <v>1.1275383646257055E-2</v>
      </c>
      <c r="D38" s="1397">
        <v>3.3460774292708713E-3</v>
      </c>
      <c r="E38" s="587">
        <v>7.7316171896389826E-2</v>
      </c>
      <c r="F38" s="586">
        <v>8.5203300130787932E-2</v>
      </c>
      <c r="G38" s="603">
        <v>3.1835763673368693E-3</v>
      </c>
    </row>
    <row r="39" spans="1:7" x14ac:dyDescent="0.2">
      <c r="A39" s="36"/>
      <c r="B39" s="523"/>
      <c r="C39" s="523"/>
      <c r="D39" s="523"/>
      <c r="E39" s="524"/>
      <c r="F39" s="523"/>
      <c r="G39" s="525"/>
    </row>
    <row r="40" spans="1:7" ht="14.25" x14ac:dyDescent="0.2">
      <c r="A40" s="441" t="s">
        <v>1184</v>
      </c>
    </row>
    <row r="41" spans="1:7" x14ac:dyDescent="0.2">
      <c r="A41" s="19" t="s">
        <v>1185</v>
      </c>
    </row>
  </sheetData>
  <mergeCells count="1">
    <mergeCell ref="A1:D1"/>
  </mergeCells>
  <hyperlinks>
    <hyperlink ref="A1" location="Contents!A1" display="To table of contents" xr:uid="{DEF99D54-C627-4D25-94CD-B65F42EDECAB}"/>
  </hyperlinks>
  <pageMargins left="0.51" right="0.43" top="1" bottom="1" header="0.5" footer="0.5"/>
  <pageSetup paperSize="9" orientation="portrait" r:id="rId1"/>
  <headerFooter alignWithMargins="0"/>
  <customProperties>
    <customPr name="EpmWorksheetKeyString_GUID" r:id="rId2"/>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0A68-7D57-471E-B5F7-48FDC48FC896}">
  <sheetPr codeName="Blad56">
    <tabColor theme="4" tint="0.79998168889431442"/>
  </sheetPr>
  <dimension ref="A1:D18"/>
  <sheetViews>
    <sheetView zoomScale="75" zoomScaleNormal="75" workbookViewId="0">
      <selection activeCell="A4" sqref="A4"/>
    </sheetView>
  </sheetViews>
  <sheetFormatPr defaultColWidth="10.6640625" defaultRowHeight="12.75" x14ac:dyDescent="0.2"/>
  <cols>
    <col min="1" max="1" width="41.6640625" style="19" customWidth="1"/>
    <col min="2" max="2" width="28.83203125" style="19" customWidth="1"/>
    <col min="3" max="3" width="13.83203125" style="19" customWidth="1"/>
    <col min="4" max="4" width="16" style="19" customWidth="1"/>
    <col min="5" max="16384" width="10.6640625" style="19"/>
  </cols>
  <sheetData>
    <row r="1" spans="1:4" ht="25.5" customHeight="1" x14ac:dyDescent="0.2">
      <c r="A1" s="1744" t="s">
        <v>2</v>
      </c>
      <c r="B1" s="1744"/>
      <c r="C1" s="1744"/>
      <c r="D1" s="1744"/>
    </row>
    <row r="2" spans="1:4" ht="21" x14ac:dyDescent="0.35">
      <c r="A2" s="334" t="s">
        <v>1192</v>
      </c>
    </row>
    <row r="3" spans="1:4" x14ac:dyDescent="0.2">
      <c r="A3" s="442" t="s">
        <v>1193</v>
      </c>
      <c r="B3" s="526" t="s">
        <v>1194</v>
      </c>
      <c r="C3" s="443" t="s">
        <v>1195</v>
      </c>
    </row>
    <row r="4" spans="1:4" ht="14.25" x14ac:dyDescent="0.2">
      <c r="A4" s="444" t="s">
        <v>1196</v>
      </c>
      <c r="B4" s="445" t="s">
        <v>1191</v>
      </c>
      <c r="C4" s="444" t="s">
        <v>1197</v>
      </c>
    </row>
    <row r="5" spans="1:4" x14ac:dyDescent="0.2">
      <c r="A5" s="446"/>
      <c r="B5" s="447" t="s">
        <v>1198</v>
      </c>
      <c r="C5" s="448" t="s">
        <v>1199</v>
      </c>
    </row>
    <row r="6" spans="1:4" x14ac:dyDescent="0.2">
      <c r="A6" s="446"/>
      <c r="B6" s="447" t="s">
        <v>1200</v>
      </c>
      <c r="C6" s="448" t="s">
        <v>1199</v>
      </c>
    </row>
    <row r="7" spans="1:4" x14ac:dyDescent="0.2">
      <c r="A7" s="444" t="s">
        <v>1201</v>
      </c>
      <c r="B7" s="445" t="s">
        <v>1191</v>
      </c>
      <c r="C7" s="444" t="s">
        <v>1197</v>
      </c>
    </row>
    <row r="8" spans="1:4" x14ac:dyDescent="0.2">
      <c r="A8" s="446"/>
      <c r="B8" s="447" t="s">
        <v>1198</v>
      </c>
      <c r="C8" s="448" t="s">
        <v>1199</v>
      </c>
    </row>
    <row r="9" spans="1:4" x14ac:dyDescent="0.2">
      <c r="A9" s="446"/>
      <c r="B9" s="447" t="s">
        <v>1200</v>
      </c>
      <c r="C9" s="448" t="s">
        <v>1199</v>
      </c>
    </row>
    <row r="10" spans="1:4" x14ac:dyDescent="0.2">
      <c r="A10" s="446"/>
      <c r="B10" s="447" t="s">
        <v>1202</v>
      </c>
      <c r="C10" s="448" t="s">
        <v>1199</v>
      </c>
    </row>
    <row r="11" spans="1:4" x14ac:dyDescent="0.2">
      <c r="A11" s="449" t="s">
        <v>310</v>
      </c>
      <c r="B11" s="449" t="s">
        <v>1191</v>
      </c>
      <c r="C11" s="449" t="s">
        <v>1197</v>
      </c>
    </row>
    <row r="12" spans="1:4" ht="14.25" x14ac:dyDescent="0.2">
      <c r="A12" s="450" t="s">
        <v>1203</v>
      </c>
      <c r="B12" s="527" t="s">
        <v>1200</v>
      </c>
      <c r="C12" s="527" t="s">
        <v>1199</v>
      </c>
    </row>
    <row r="13" spans="1:4" x14ac:dyDescent="0.2">
      <c r="A13" s="448" t="s">
        <v>1204</v>
      </c>
      <c r="B13" s="447" t="s">
        <v>1191</v>
      </c>
      <c r="C13" s="447" t="s">
        <v>1197</v>
      </c>
    </row>
    <row r="14" spans="1:4" x14ac:dyDescent="0.2">
      <c r="A14" s="446"/>
      <c r="B14" s="447" t="s">
        <v>1198</v>
      </c>
      <c r="C14" s="447" t="s">
        <v>1199</v>
      </c>
    </row>
    <row r="15" spans="1:4" x14ac:dyDescent="0.2">
      <c r="A15" s="446"/>
      <c r="B15" s="447" t="s">
        <v>1200</v>
      </c>
      <c r="C15" s="447" t="s">
        <v>1199</v>
      </c>
    </row>
    <row r="16" spans="1:4" x14ac:dyDescent="0.2">
      <c r="A16" s="446"/>
      <c r="B16" s="447" t="s">
        <v>1205</v>
      </c>
      <c r="C16" s="447" t="s">
        <v>1199</v>
      </c>
    </row>
    <row r="17" spans="1:3" x14ac:dyDescent="0.2">
      <c r="A17" s="451"/>
      <c r="B17" s="527" t="s">
        <v>1206</v>
      </c>
      <c r="C17" s="527" t="s">
        <v>1199</v>
      </c>
    </row>
    <row r="18" spans="1:3" x14ac:dyDescent="0.2">
      <c r="A18" s="450" t="s">
        <v>1207</v>
      </c>
      <c r="B18" s="528" t="s">
        <v>1205</v>
      </c>
      <c r="C18" s="449" t="s">
        <v>1199</v>
      </c>
    </row>
  </sheetData>
  <mergeCells count="1">
    <mergeCell ref="A1:D1"/>
  </mergeCells>
  <hyperlinks>
    <hyperlink ref="A1" location="Contents!A1" display="To table of contents" xr:uid="{FBA80E91-AC75-4702-9B95-FDADF9D52F5F}"/>
  </hyperlinks>
  <pageMargins left="0.7" right="0.7" top="0.75" bottom="0.75" header="0.3" footer="0.3"/>
  <pageSetup paperSize="9" orientation="portrait" r:id="rId1"/>
  <customProperties>
    <customPr name="EpmWorksheetKeyString_GUID" r:id="rId2"/>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BBA8-ADDD-49B7-94FD-1E77AAAFF844}">
  <sheetPr codeName="Blad57">
    <tabColor theme="4" tint="0.79998168889431442"/>
  </sheetPr>
  <dimension ref="A1:I95"/>
  <sheetViews>
    <sheetView zoomScale="70" zoomScaleNormal="70" workbookViewId="0">
      <selection activeCell="J14" sqref="J14"/>
    </sheetView>
  </sheetViews>
  <sheetFormatPr defaultColWidth="8.1640625" defaultRowHeight="12.75" x14ac:dyDescent="0.2"/>
  <cols>
    <col min="1" max="1" width="37.1640625" style="92" customWidth="1"/>
    <col min="2" max="2" width="35.33203125" style="92" customWidth="1"/>
    <col min="3" max="3" width="24.33203125" style="92" customWidth="1"/>
    <col min="4" max="4" width="19.5" style="92" customWidth="1"/>
    <col min="5" max="5" width="8.1640625" style="92"/>
    <col min="6" max="6" width="30.1640625" style="92" customWidth="1"/>
    <col min="7" max="16384" width="8.1640625" style="92"/>
  </cols>
  <sheetData>
    <row r="1" spans="1:9" ht="28.5" customHeight="1" x14ac:dyDescent="0.2">
      <c r="A1" s="1744" t="s">
        <v>2</v>
      </c>
      <c r="B1" s="1744"/>
      <c r="C1" s="1744"/>
      <c r="D1" s="1744"/>
    </row>
    <row r="2" spans="1:9" ht="20.25" x14ac:dyDescent="0.3">
      <c r="A2" s="615" t="s">
        <v>1208</v>
      </c>
    </row>
    <row r="3" spans="1:9" ht="14.25" customHeight="1" x14ac:dyDescent="0.2">
      <c r="A3" s="1849" t="s">
        <v>2149</v>
      </c>
      <c r="B3" s="1457" t="s">
        <v>2150</v>
      </c>
      <c r="C3" s="1457" t="s">
        <v>2151</v>
      </c>
      <c r="D3" s="1458" t="s">
        <v>2152</v>
      </c>
      <c r="E3" s="1849" t="s">
        <v>2153</v>
      </c>
      <c r="F3" s="1849" t="s">
        <v>2257</v>
      </c>
    </row>
    <row r="4" spans="1:9" x14ac:dyDescent="0.2">
      <c r="A4" s="1851"/>
      <c r="B4" s="1852" t="s">
        <v>401</v>
      </c>
      <c r="C4" s="1852"/>
      <c r="D4" s="1852"/>
      <c r="E4" s="1850"/>
      <c r="F4" s="1850"/>
    </row>
    <row r="5" spans="1:9" x14ac:dyDescent="0.2">
      <c r="A5" s="1459" t="s">
        <v>2154</v>
      </c>
      <c r="B5" s="1691">
        <v>1</v>
      </c>
      <c r="C5" s="1691">
        <v>1</v>
      </c>
      <c r="D5" s="1692">
        <v>1</v>
      </c>
      <c r="E5" s="1675" t="s">
        <v>2155</v>
      </c>
      <c r="F5" s="608" t="s">
        <v>513</v>
      </c>
    </row>
    <row r="6" spans="1:9" x14ac:dyDescent="0.2">
      <c r="A6" s="1463" t="s">
        <v>2156</v>
      </c>
      <c r="B6" s="1693">
        <v>1</v>
      </c>
      <c r="C6" s="1693">
        <v>1</v>
      </c>
      <c r="D6" s="1693">
        <v>1</v>
      </c>
      <c r="E6" s="1676"/>
      <c r="F6" s="607" t="s">
        <v>2258</v>
      </c>
    </row>
    <row r="7" spans="1:9" x14ac:dyDescent="0.2">
      <c r="A7" s="1463" t="s">
        <v>2157</v>
      </c>
      <c r="B7" s="1694">
        <v>0.92081000000000002</v>
      </c>
      <c r="C7" s="1695">
        <v>0.84499999999999997</v>
      </c>
      <c r="D7" s="1695">
        <v>0.75</v>
      </c>
      <c r="E7" s="1676"/>
      <c r="F7" s="607" t="s">
        <v>2259</v>
      </c>
    </row>
    <row r="8" spans="1:9" x14ac:dyDescent="0.2">
      <c r="A8" s="1463" t="s">
        <v>2158</v>
      </c>
      <c r="B8" s="1694">
        <v>7.9189999999999997E-2</v>
      </c>
      <c r="C8" s="1695">
        <v>0.155</v>
      </c>
      <c r="D8" s="1695">
        <v>0.25</v>
      </c>
      <c r="E8" s="1676"/>
      <c r="F8" s="607" t="s">
        <v>2260</v>
      </c>
    </row>
    <row r="9" spans="1:9" x14ac:dyDescent="0.2">
      <c r="A9" s="1467" t="s">
        <v>2159</v>
      </c>
      <c r="B9" s="1696"/>
      <c r="C9" s="1696"/>
      <c r="D9" s="1695">
        <v>5.0000000000000001E-9</v>
      </c>
      <c r="E9" s="1676" t="s">
        <v>2155</v>
      </c>
      <c r="F9" s="607" t="s">
        <v>2261</v>
      </c>
    </row>
    <row r="10" spans="1:9" x14ac:dyDescent="0.2">
      <c r="A10" s="1467" t="s">
        <v>2160</v>
      </c>
      <c r="B10" s="1696"/>
      <c r="C10" s="1696"/>
      <c r="D10" s="1695">
        <v>5.0000000000000001E-9</v>
      </c>
      <c r="E10" s="1676"/>
      <c r="F10" s="607" t="s">
        <v>2262</v>
      </c>
    </row>
    <row r="11" spans="1:9" x14ac:dyDescent="0.2">
      <c r="A11" s="1463" t="s">
        <v>2161</v>
      </c>
      <c r="B11" s="1697">
        <v>1</v>
      </c>
      <c r="C11" s="1695">
        <v>0.95</v>
      </c>
      <c r="D11" s="1698">
        <v>0.96</v>
      </c>
      <c r="E11" s="1676" t="s">
        <v>2155</v>
      </c>
      <c r="F11" s="607" t="s">
        <v>2263</v>
      </c>
    </row>
    <row r="12" spans="1:9" x14ac:dyDescent="0.2">
      <c r="A12" s="1463" t="s">
        <v>2162</v>
      </c>
      <c r="B12" s="1699">
        <f>B14+B19+B20</f>
        <v>2.7958835799999998E-2</v>
      </c>
      <c r="C12" s="1695">
        <v>0.14000000000000001</v>
      </c>
      <c r="D12" s="1698">
        <v>5.2400000000000002E-2</v>
      </c>
      <c r="E12" s="1676"/>
      <c r="F12" s="607" t="s">
        <v>2162</v>
      </c>
    </row>
    <row r="13" spans="1:9" x14ac:dyDescent="0.2">
      <c r="A13" s="1463" t="s">
        <v>2163</v>
      </c>
      <c r="B13" s="1694">
        <v>2.4709920199999999E-2</v>
      </c>
      <c r="C13" s="1700"/>
      <c r="D13" s="1698">
        <v>1.44E-2</v>
      </c>
      <c r="E13" s="1676"/>
      <c r="F13" s="607" t="s">
        <v>2264</v>
      </c>
      <c r="I13" s="1720"/>
    </row>
    <row r="14" spans="1:9" x14ac:dyDescent="0.2">
      <c r="A14" s="1463" t="s">
        <v>2164</v>
      </c>
      <c r="B14" s="1694">
        <v>1.6960953800000001E-2</v>
      </c>
      <c r="C14" s="1695">
        <v>0.02</v>
      </c>
      <c r="D14" s="1698">
        <v>1.9199999999999998E-2</v>
      </c>
      <c r="E14" s="1676" t="s">
        <v>2155</v>
      </c>
      <c r="F14" s="607" t="s">
        <v>2265</v>
      </c>
    </row>
    <row r="15" spans="1:9" x14ac:dyDescent="0.2">
      <c r="A15" s="1463" t="s">
        <v>2165</v>
      </c>
      <c r="B15" s="1695">
        <v>0.15599839779999999</v>
      </c>
      <c r="C15" s="1695">
        <v>0.1</v>
      </c>
      <c r="D15" s="1698">
        <v>0.1152</v>
      </c>
      <c r="E15" s="1676" t="s">
        <v>2155</v>
      </c>
      <c r="F15" s="607" t="s">
        <v>2266</v>
      </c>
    </row>
    <row r="16" spans="1:9" x14ac:dyDescent="0.2">
      <c r="A16" s="1463" t="s">
        <v>2166</v>
      </c>
      <c r="B16" s="1694">
        <v>0.124205438</v>
      </c>
      <c r="C16" s="1700"/>
      <c r="D16" s="1698">
        <v>5.7599999999999998E-2</v>
      </c>
      <c r="E16" s="1676" t="s">
        <v>2155</v>
      </c>
      <c r="F16" s="607" t="s">
        <v>2166</v>
      </c>
    </row>
    <row r="17" spans="1:6" x14ac:dyDescent="0.2">
      <c r="A17" s="1463" t="s">
        <v>2167</v>
      </c>
      <c r="B17" s="1694">
        <v>8.9800000000000001E-3</v>
      </c>
      <c r="C17" s="1695">
        <v>0.05</v>
      </c>
      <c r="D17" s="1698">
        <v>0.04</v>
      </c>
      <c r="E17" s="1676" t="s">
        <v>2155</v>
      </c>
      <c r="F17" s="607" t="s">
        <v>2267</v>
      </c>
    </row>
    <row r="18" spans="1:6" x14ac:dyDescent="0.2">
      <c r="A18" s="1463" t="s">
        <v>2168</v>
      </c>
      <c r="B18" s="1694">
        <v>3.1177482000000001E-3</v>
      </c>
      <c r="C18" s="1695">
        <v>4.0000000000000001E-3</v>
      </c>
      <c r="D18" s="1698"/>
      <c r="E18" s="1676" t="s">
        <v>2155</v>
      </c>
      <c r="F18" s="607" t="s">
        <v>2268</v>
      </c>
    </row>
    <row r="19" spans="1:6" x14ac:dyDescent="0.2">
      <c r="A19" s="1463" t="s">
        <v>2169</v>
      </c>
      <c r="B19" s="1694">
        <v>6.4776516000000003E-3</v>
      </c>
      <c r="C19" s="1695">
        <v>0.1</v>
      </c>
      <c r="D19" s="1698">
        <v>1.4E-2</v>
      </c>
      <c r="E19" s="1676" t="s">
        <v>2155</v>
      </c>
      <c r="F19" s="607" t="s">
        <v>2269</v>
      </c>
    </row>
    <row r="20" spans="1:6" x14ac:dyDescent="0.2">
      <c r="A20" s="1463" t="s">
        <v>2170</v>
      </c>
      <c r="B20" s="1694">
        <v>4.5202304000000002E-3</v>
      </c>
      <c r="C20" s="1695">
        <v>0.02</v>
      </c>
      <c r="D20" s="1698">
        <v>1.9199999999999998E-2</v>
      </c>
      <c r="E20" s="1676"/>
      <c r="F20" s="607" t="s">
        <v>2270</v>
      </c>
    </row>
    <row r="21" spans="1:6" x14ac:dyDescent="0.2">
      <c r="A21" s="1463" t="s">
        <v>2171</v>
      </c>
      <c r="B21" s="1694">
        <v>5.4585817999999999E-3</v>
      </c>
      <c r="C21" s="1695">
        <v>5.0000000000000001E-3</v>
      </c>
      <c r="D21" s="1698">
        <v>2.3999999999999998E-3</v>
      </c>
      <c r="E21" s="1676" t="s">
        <v>2155</v>
      </c>
      <c r="F21" s="607" t="s">
        <v>1785</v>
      </c>
    </row>
    <row r="22" spans="1:6" x14ac:dyDescent="0.2">
      <c r="A22" s="1471" t="s">
        <v>420</v>
      </c>
      <c r="B22" s="1701">
        <v>1.70214926E-2</v>
      </c>
      <c r="C22" s="1702"/>
      <c r="D22" s="1703"/>
      <c r="E22" s="1721"/>
      <c r="F22" s="607"/>
    </row>
    <row r="23" spans="1:6" x14ac:dyDescent="0.2">
      <c r="A23" s="1471" t="s">
        <v>2172</v>
      </c>
      <c r="B23" s="1701">
        <v>2.4921805999999999E-3</v>
      </c>
      <c r="C23" s="1702"/>
      <c r="D23" s="1703"/>
      <c r="E23" s="1721"/>
      <c r="F23" s="607"/>
    </row>
    <row r="24" spans="1:6" x14ac:dyDescent="0.2">
      <c r="A24" s="1471" t="s">
        <v>2173</v>
      </c>
      <c r="B24" s="1701">
        <v>2.0784988000000001E-3</v>
      </c>
      <c r="C24" s="1702"/>
      <c r="D24" s="1703"/>
      <c r="E24" s="1721"/>
      <c r="F24" s="607"/>
    </row>
    <row r="25" spans="1:6" x14ac:dyDescent="0.2">
      <c r="A25" s="1472" t="s">
        <v>2174</v>
      </c>
      <c r="B25" s="1704">
        <v>1.04227634E-2</v>
      </c>
      <c r="C25" s="1705"/>
      <c r="D25" s="1706"/>
      <c r="E25" s="1722"/>
      <c r="F25" s="607"/>
    </row>
    <row r="26" spans="1:6" x14ac:dyDescent="0.2">
      <c r="A26" s="1853" t="s">
        <v>2175</v>
      </c>
      <c r="B26" s="1854"/>
      <c r="C26" s="1854"/>
      <c r="D26" s="1854"/>
      <c r="E26" s="1854"/>
      <c r="F26" s="1726"/>
    </row>
    <row r="27" spans="1:6" x14ac:dyDescent="0.2">
      <c r="A27" s="1855"/>
      <c r="B27" s="1856"/>
      <c r="C27" s="1856"/>
      <c r="D27" s="1856"/>
      <c r="E27" s="1856"/>
      <c r="F27" s="1727"/>
    </row>
    <row r="28" spans="1:6" x14ac:dyDescent="0.2">
      <c r="A28" s="1855"/>
      <c r="B28" s="1856"/>
      <c r="C28" s="1856"/>
      <c r="D28" s="1856"/>
      <c r="E28" s="1856"/>
      <c r="F28" s="1727"/>
    </row>
    <row r="29" spans="1:6" x14ac:dyDescent="0.2">
      <c r="A29" s="1855"/>
      <c r="B29" s="1856"/>
      <c r="C29" s="1856"/>
      <c r="D29" s="1856"/>
      <c r="E29" s="1856"/>
      <c r="F29" s="1727"/>
    </row>
    <row r="30" spans="1:6" x14ac:dyDescent="0.2">
      <c r="A30" s="1855"/>
      <c r="B30" s="1856"/>
      <c r="C30" s="1856"/>
      <c r="D30" s="1856"/>
      <c r="E30" s="1856"/>
      <c r="F30" s="1727"/>
    </row>
    <row r="31" spans="1:6" x14ac:dyDescent="0.2">
      <c r="A31" s="1857"/>
      <c r="B31" s="1858"/>
      <c r="C31" s="1858"/>
      <c r="D31" s="1858"/>
      <c r="E31" s="1858"/>
      <c r="F31" s="1728"/>
    </row>
    <row r="32" spans="1:6" x14ac:dyDescent="0.2">
      <c r="A32" s="8"/>
      <c r="B32" s="1468"/>
      <c r="C32" s="1466"/>
      <c r="D32" s="1469"/>
      <c r="E32" s="8"/>
    </row>
    <row r="33" spans="1:6" ht="27.6" customHeight="1" x14ac:dyDescent="0.2">
      <c r="A33" s="5"/>
      <c r="B33" s="5"/>
      <c r="C33" s="5"/>
      <c r="D33" s="5"/>
      <c r="E33" s="5"/>
    </row>
    <row r="34" spans="1:6" x14ac:dyDescent="0.2">
      <c r="A34" s="5"/>
      <c r="B34" s="5"/>
      <c r="C34" s="5"/>
      <c r="D34" s="5"/>
      <c r="E34" s="5"/>
    </row>
    <row r="35" spans="1:6" ht="20.25" x14ac:dyDescent="0.3">
      <c r="A35" s="361" t="s">
        <v>2176</v>
      </c>
    </row>
    <row r="36" spans="1:6" x14ac:dyDescent="0.2">
      <c r="A36" s="1849" t="s">
        <v>2149</v>
      </c>
      <c r="B36" s="1457" t="s">
        <v>2150</v>
      </c>
      <c r="C36" s="1457" t="s">
        <v>2151</v>
      </c>
      <c r="D36" s="1458" t="s">
        <v>2152</v>
      </c>
      <c r="E36" s="1849" t="s">
        <v>2153</v>
      </c>
      <c r="F36" s="1849" t="s">
        <v>2257</v>
      </c>
    </row>
    <row r="37" spans="1:6" x14ac:dyDescent="0.2">
      <c r="A37" s="1850"/>
      <c r="B37" s="1868" t="s">
        <v>401</v>
      </c>
      <c r="C37" s="1868"/>
      <c r="D37" s="1868"/>
      <c r="E37" s="1850"/>
      <c r="F37" s="1850"/>
    </row>
    <row r="38" spans="1:6" x14ac:dyDescent="0.2">
      <c r="A38" s="1473" t="s">
        <v>2177</v>
      </c>
      <c r="B38" s="1707">
        <v>2.1000000000000001E-4</v>
      </c>
      <c r="C38" s="1707">
        <v>6.8300000000000007E-5</v>
      </c>
      <c r="D38" s="1708">
        <v>3.4000000000000002E-4</v>
      </c>
      <c r="E38" s="1475"/>
      <c r="F38" s="608" t="s">
        <v>1781</v>
      </c>
    </row>
    <row r="39" spans="1:6" x14ac:dyDescent="0.2">
      <c r="A39" s="1476" t="s">
        <v>2178</v>
      </c>
      <c r="B39" s="1709">
        <v>1.9E-6</v>
      </c>
      <c r="C39" s="1709">
        <v>5.1800000000000004E-6</v>
      </c>
      <c r="D39" s="1710">
        <v>2.5999999999999998E-5</v>
      </c>
      <c r="E39" s="1479" t="s">
        <v>2155</v>
      </c>
      <c r="F39" s="607" t="s">
        <v>1773</v>
      </c>
    </row>
    <row r="40" spans="1:6" x14ac:dyDescent="0.2">
      <c r="A40" s="1476" t="s">
        <v>2179</v>
      </c>
      <c r="B40" s="1709">
        <v>5.6999999999999996E-6</v>
      </c>
      <c r="C40" s="1709">
        <v>7.9500000000000001E-6</v>
      </c>
      <c r="D40" s="1710">
        <v>4.0000000000000003E-5</v>
      </c>
      <c r="E40" s="1479" t="s">
        <v>2155</v>
      </c>
      <c r="F40" s="607" t="s">
        <v>1782</v>
      </c>
    </row>
    <row r="41" spans="1:6" x14ac:dyDescent="0.2">
      <c r="A41" s="1476" t="s">
        <v>2180</v>
      </c>
      <c r="B41" s="1709">
        <v>6.5000000000000002E-7</v>
      </c>
      <c r="C41" s="1709">
        <v>3.4999999999999999E-6</v>
      </c>
      <c r="D41" s="1710">
        <v>1.8E-5</v>
      </c>
      <c r="E41" s="1479"/>
      <c r="F41" s="607" t="s">
        <v>1779</v>
      </c>
    </row>
    <row r="42" spans="1:6" x14ac:dyDescent="0.2">
      <c r="A42" s="1476" t="s">
        <v>2181</v>
      </c>
      <c r="B42" s="1709">
        <v>1.3E-6</v>
      </c>
      <c r="C42" s="1709">
        <v>1.31E-6</v>
      </c>
      <c r="D42" s="1710">
        <v>6.1999999999999999E-6</v>
      </c>
      <c r="E42" s="1479"/>
      <c r="F42" s="607" t="s">
        <v>1774</v>
      </c>
    </row>
    <row r="43" spans="1:6" x14ac:dyDescent="0.2">
      <c r="A43" s="1476" t="s">
        <v>2182</v>
      </c>
      <c r="B43" s="1709">
        <v>6.5000000000000002E-7</v>
      </c>
      <c r="C43" s="1709">
        <v>1.11E-6</v>
      </c>
      <c r="D43" s="1710">
        <v>5.4999999999999999E-6</v>
      </c>
      <c r="E43" s="1479" t="s">
        <v>2155</v>
      </c>
      <c r="F43" s="607" t="s">
        <v>1775</v>
      </c>
    </row>
    <row r="44" spans="1:6" x14ac:dyDescent="0.2">
      <c r="A44" s="1476" t="s">
        <v>2183</v>
      </c>
      <c r="B44" s="1709">
        <v>1.3E-6</v>
      </c>
      <c r="C44" s="1709">
        <v>9.2999999999999999E-7</v>
      </c>
      <c r="D44" s="1710">
        <v>4.6E-6</v>
      </c>
      <c r="E44" s="1479" t="s">
        <v>2155</v>
      </c>
      <c r="F44" s="607" t="s">
        <v>1776</v>
      </c>
    </row>
    <row r="45" spans="1:6" x14ac:dyDescent="0.2">
      <c r="A45" s="1476" t="s">
        <v>2184</v>
      </c>
      <c r="B45" s="1709">
        <v>3.3999999999999997E-7</v>
      </c>
      <c r="C45" s="1709">
        <v>3.8000000000000001E-7</v>
      </c>
      <c r="D45" s="1710">
        <v>2.3E-6</v>
      </c>
      <c r="E45" s="1479" t="s">
        <v>2155</v>
      </c>
      <c r="F45" s="607" t="s">
        <v>1778</v>
      </c>
    </row>
    <row r="46" spans="1:6" x14ac:dyDescent="0.2">
      <c r="A46" s="1476" t="s">
        <v>2185</v>
      </c>
      <c r="B46" s="1709">
        <v>6.5000000000000002E-7</v>
      </c>
      <c r="C46" s="1709">
        <v>3.8000000000000001E-7</v>
      </c>
      <c r="D46" s="1710">
        <v>1.7999999999999999E-6</v>
      </c>
      <c r="E46" s="1479"/>
      <c r="F46" s="607" t="s">
        <v>1777</v>
      </c>
    </row>
    <row r="47" spans="1:6" x14ac:dyDescent="0.2">
      <c r="A47" s="1476" t="s">
        <v>2186</v>
      </c>
      <c r="B47" s="1709">
        <v>4.3000000000000001E-7</v>
      </c>
      <c r="C47" s="1709">
        <v>1.0000000000000001E-9</v>
      </c>
      <c r="D47" s="1710">
        <v>1.0000000000000001E-9</v>
      </c>
      <c r="E47" s="1479" t="s">
        <v>2155</v>
      </c>
      <c r="F47" s="607" t="s">
        <v>1784</v>
      </c>
    </row>
    <row r="48" spans="1:6" x14ac:dyDescent="0.2">
      <c r="A48" s="1476" t="s">
        <v>2187</v>
      </c>
      <c r="B48" s="1709">
        <v>2.5000000000000001E-11</v>
      </c>
      <c r="C48" s="1703"/>
      <c r="D48" s="1711">
        <v>1E-10</v>
      </c>
      <c r="E48" s="1479" t="s">
        <v>2155</v>
      </c>
      <c r="F48" s="607" t="s">
        <v>2271</v>
      </c>
    </row>
    <row r="49" spans="1:6" x14ac:dyDescent="0.2">
      <c r="A49" s="1476" t="s">
        <v>2188</v>
      </c>
      <c r="B49" s="1709">
        <v>2.7199999999999998E-6</v>
      </c>
      <c r="C49" s="1709">
        <v>2.4210000000000002E-6</v>
      </c>
      <c r="D49" s="1710">
        <v>1.2401E-5</v>
      </c>
      <c r="E49" s="1479" t="s">
        <v>2155</v>
      </c>
      <c r="F49" s="607" t="s">
        <v>1788</v>
      </c>
    </row>
    <row r="50" spans="1:6" x14ac:dyDescent="0.2">
      <c r="A50" s="1476" t="s">
        <v>2189</v>
      </c>
      <c r="B50" s="1709">
        <v>9.0699999999999996E-6</v>
      </c>
      <c r="C50" s="1709">
        <v>1.075E-5</v>
      </c>
      <c r="D50" s="1710">
        <v>5.4200999999999998E-5</v>
      </c>
      <c r="E50" s="1479" t="s">
        <v>2155</v>
      </c>
      <c r="F50" s="607" t="s">
        <v>1789</v>
      </c>
    </row>
    <row r="51" spans="1:6" x14ac:dyDescent="0.2">
      <c r="A51" s="1476" t="s">
        <v>2190</v>
      </c>
      <c r="B51" s="1723">
        <v>5.6316200000000004E-3</v>
      </c>
      <c r="C51" s="1723">
        <v>5.0881099999999999E-3</v>
      </c>
      <c r="D51" s="1724">
        <v>2.8398E-3</v>
      </c>
      <c r="E51" s="1725"/>
      <c r="F51" s="607" t="s">
        <v>1786</v>
      </c>
    </row>
    <row r="52" spans="1:6" x14ac:dyDescent="0.2">
      <c r="A52" s="1859" t="s">
        <v>2191</v>
      </c>
      <c r="B52" s="1860"/>
      <c r="C52" s="1860"/>
      <c r="D52" s="1860"/>
      <c r="E52" s="1860"/>
      <c r="F52" s="1726"/>
    </row>
    <row r="53" spans="1:6" x14ac:dyDescent="0.2">
      <c r="A53" s="1862"/>
      <c r="B53" s="1869"/>
      <c r="C53" s="1869"/>
      <c r="D53" s="1869"/>
      <c r="E53" s="1869"/>
      <c r="F53" s="1727"/>
    </row>
    <row r="54" spans="1:6" x14ac:dyDescent="0.2">
      <c r="A54" s="1862"/>
      <c r="B54" s="1869"/>
      <c r="C54" s="1869"/>
      <c r="D54" s="1869"/>
      <c r="E54" s="1869"/>
      <c r="F54" s="1727"/>
    </row>
    <row r="55" spans="1:6" x14ac:dyDescent="0.2">
      <c r="A55" s="1870"/>
      <c r="B55" s="1871"/>
      <c r="C55" s="1871"/>
      <c r="D55" s="1871"/>
      <c r="E55" s="1871"/>
      <c r="F55" s="1728"/>
    </row>
    <row r="56" spans="1:6" x14ac:dyDescent="0.2">
      <c r="A56" s="5"/>
      <c r="B56" s="5"/>
      <c r="C56" s="5"/>
      <c r="D56" s="5"/>
      <c r="E56" s="5"/>
    </row>
    <row r="57" spans="1:6" x14ac:dyDescent="0.2">
      <c r="A57" s="5"/>
      <c r="B57" s="5"/>
      <c r="C57" s="5"/>
      <c r="D57" s="5"/>
      <c r="E57" s="5"/>
    </row>
    <row r="58" spans="1:6" x14ac:dyDescent="0.2">
      <c r="A58" s="5"/>
      <c r="B58" s="5"/>
      <c r="C58" s="5"/>
      <c r="D58" s="5"/>
      <c r="E58" s="5"/>
    </row>
    <row r="59" spans="1:6" ht="20.25" x14ac:dyDescent="0.3">
      <c r="A59" s="361" t="s">
        <v>2192</v>
      </c>
      <c r="B59" s="1102"/>
      <c r="C59" s="1102"/>
      <c r="D59" s="1102"/>
      <c r="E59" s="1102"/>
    </row>
    <row r="60" spans="1:6" x14ac:dyDescent="0.2">
      <c r="A60" s="1849" t="s">
        <v>2149</v>
      </c>
      <c r="B60" s="1457" t="s">
        <v>2193</v>
      </c>
      <c r="C60" s="1457" t="s">
        <v>2194</v>
      </c>
      <c r="D60" s="1458" t="s">
        <v>2195</v>
      </c>
      <c r="E60" s="1849" t="s">
        <v>2153</v>
      </c>
    </row>
    <row r="61" spans="1:6" x14ac:dyDescent="0.2">
      <c r="A61" s="1850"/>
      <c r="B61" s="1868" t="s">
        <v>2196</v>
      </c>
      <c r="C61" s="1868"/>
      <c r="D61" s="1868"/>
      <c r="E61" s="1850"/>
    </row>
    <row r="62" spans="1:6" x14ac:dyDescent="0.2">
      <c r="A62" s="1482" t="s">
        <v>2197</v>
      </c>
      <c r="B62" s="1707"/>
      <c r="C62" s="1707"/>
      <c r="D62" s="1712">
        <v>9.5999999999999992E-3</v>
      </c>
      <c r="E62" s="1475"/>
    </row>
    <row r="63" spans="1:6" x14ac:dyDescent="0.2">
      <c r="A63" s="1482" t="s">
        <v>2198</v>
      </c>
      <c r="B63" s="1713">
        <v>9.9999999999999995E-7</v>
      </c>
      <c r="C63" s="1709"/>
      <c r="D63" s="1714">
        <v>8.3999999999999995E-3</v>
      </c>
      <c r="E63" s="1479" t="s">
        <v>2155</v>
      </c>
    </row>
    <row r="64" spans="1:6" x14ac:dyDescent="0.2">
      <c r="A64" s="1482" t="s">
        <v>2199</v>
      </c>
      <c r="B64" s="1713">
        <v>9.9999999999999995E-7</v>
      </c>
      <c r="C64" s="1709">
        <v>9.9999999999999995E-7</v>
      </c>
      <c r="D64" s="1714"/>
      <c r="E64" s="1479" t="s">
        <v>2155</v>
      </c>
    </row>
    <row r="65" spans="1:5" x14ac:dyDescent="0.2">
      <c r="A65" s="1482" t="s">
        <v>2200</v>
      </c>
      <c r="B65" s="1713">
        <v>9.9999999999999995E-7</v>
      </c>
      <c r="C65" s="1709">
        <v>1.9999999999999999E-6</v>
      </c>
      <c r="D65" s="1714">
        <v>1.0000000000000001E-5</v>
      </c>
      <c r="E65" s="1479" t="s">
        <v>2155</v>
      </c>
    </row>
    <row r="66" spans="1:5" x14ac:dyDescent="0.2">
      <c r="A66" s="1482" t="s">
        <v>2201</v>
      </c>
      <c r="B66" s="1713">
        <v>1.0000000000000001E-5</v>
      </c>
      <c r="C66" s="1709">
        <v>3.9999999999999998E-6</v>
      </c>
      <c r="D66" s="1714">
        <v>3.7000000000000002E-3</v>
      </c>
      <c r="E66" s="1479" t="s">
        <v>2155</v>
      </c>
    </row>
    <row r="67" spans="1:5" x14ac:dyDescent="0.2">
      <c r="A67" s="1482" t="s">
        <v>2202</v>
      </c>
      <c r="B67" s="1709"/>
      <c r="C67" s="1709"/>
      <c r="D67" s="1714">
        <v>0.68</v>
      </c>
      <c r="E67" s="1479"/>
    </row>
    <row r="68" spans="1:5" x14ac:dyDescent="0.2">
      <c r="A68" s="1482" t="s">
        <v>2203</v>
      </c>
      <c r="B68" s="1713">
        <v>5.0000000000000002E-5</v>
      </c>
      <c r="C68" s="1709">
        <v>4.8999999999999998E-4</v>
      </c>
      <c r="D68" s="1714">
        <v>3.7999999999999999E-2</v>
      </c>
      <c r="E68" s="1479" t="s">
        <v>2155</v>
      </c>
    </row>
    <row r="69" spans="1:5" x14ac:dyDescent="0.2">
      <c r="A69" s="1482" t="s">
        <v>2204</v>
      </c>
      <c r="B69" s="1713">
        <v>1E-4</v>
      </c>
      <c r="C69" s="1709">
        <v>1.6000000000000001E-4</v>
      </c>
      <c r="D69" s="1714">
        <v>4.0000000000000002E-4</v>
      </c>
      <c r="E69" s="1479" t="s">
        <v>2155</v>
      </c>
    </row>
    <row r="70" spans="1:5" x14ac:dyDescent="0.2">
      <c r="A70" s="1482" t="s">
        <v>2205</v>
      </c>
      <c r="B70" s="1709"/>
      <c r="C70" s="1709"/>
      <c r="D70" s="1714">
        <v>5.1000000000000004E-3</v>
      </c>
      <c r="E70" s="1479"/>
    </row>
    <row r="71" spans="1:5" x14ac:dyDescent="0.2">
      <c r="A71" s="1482" t="s">
        <v>2206</v>
      </c>
      <c r="B71" s="1709"/>
      <c r="C71" s="1709"/>
      <c r="D71" s="1714">
        <v>2.8999999999999998E-3</v>
      </c>
      <c r="E71" s="1479"/>
    </row>
    <row r="72" spans="1:5" x14ac:dyDescent="0.2">
      <c r="A72" s="1482" t="s">
        <v>2207</v>
      </c>
      <c r="B72" s="1713">
        <v>5.0000000000000002E-5</v>
      </c>
      <c r="C72" s="1715">
        <v>5.0000000000000002E-5</v>
      </c>
      <c r="D72" s="1714">
        <v>9.2000000000000003E-4</v>
      </c>
      <c r="E72" s="1479" t="s">
        <v>2155</v>
      </c>
    </row>
    <row r="73" spans="1:5" x14ac:dyDescent="0.2">
      <c r="A73" s="1482" t="s">
        <v>2208</v>
      </c>
      <c r="B73" s="1713">
        <v>1.0000000000000001E-5</v>
      </c>
      <c r="C73" s="1709">
        <v>2.0000000000000002E-5</v>
      </c>
      <c r="D73" s="1714"/>
      <c r="E73" s="1479" t="s">
        <v>2155</v>
      </c>
    </row>
    <row r="74" spans="1:5" x14ac:dyDescent="0.2">
      <c r="A74" s="1482" t="s">
        <v>2209</v>
      </c>
      <c r="B74" s="1709"/>
      <c r="C74" s="1709"/>
      <c r="D74" s="1714">
        <v>1.0999999999999999E-2</v>
      </c>
      <c r="E74" s="1479"/>
    </row>
    <row r="75" spans="1:5" x14ac:dyDescent="0.2">
      <c r="A75" s="1482" t="s">
        <v>2210</v>
      </c>
      <c r="B75" s="1716"/>
      <c r="C75" s="1716"/>
      <c r="D75" s="1717">
        <v>3.0000000000000001E-3</v>
      </c>
      <c r="E75" s="1479"/>
    </row>
    <row r="76" spans="1:5" x14ac:dyDescent="0.2">
      <c r="A76" s="1482" t="s">
        <v>2211</v>
      </c>
      <c r="B76" s="1716"/>
      <c r="C76" s="1716">
        <v>9.9999999999999995E-7</v>
      </c>
      <c r="D76" s="1717">
        <v>1E-3</v>
      </c>
      <c r="E76" s="1479"/>
    </row>
    <row r="77" spans="1:5" x14ac:dyDescent="0.2">
      <c r="A77" s="1482" t="s">
        <v>2212</v>
      </c>
      <c r="B77" s="1718">
        <v>1.7000000000000001E-2</v>
      </c>
      <c r="C77" s="1716">
        <v>2.3E-2</v>
      </c>
      <c r="D77" s="1717">
        <v>1.4999999999999999E-2</v>
      </c>
      <c r="E77" s="1479" t="s">
        <v>2155</v>
      </c>
    </row>
    <row r="78" spans="1:5" x14ac:dyDescent="0.2">
      <c r="A78" s="1482" t="s">
        <v>2213</v>
      </c>
      <c r="B78" s="1716"/>
      <c r="C78" s="1716"/>
      <c r="D78" s="1717">
        <v>1.9E-2</v>
      </c>
      <c r="E78" s="1479"/>
    </row>
    <row r="79" spans="1:5" x14ac:dyDescent="0.2">
      <c r="A79" s="1482" t="s">
        <v>2214</v>
      </c>
      <c r="B79" s="1719"/>
      <c r="C79" s="1719"/>
      <c r="D79" s="1717">
        <v>5.9999999999999995E-4</v>
      </c>
      <c r="E79" s="1479"/>
    </row>
    <row r="80" spans="1:5" x14ac:dyDescent="0.2">
      <c r="A80" s="1482" t="s">
        <v>2215</v>
      </c>
      <c r="B80" s="1719"/>
      <c r="C80" s="1719"/>
      <c r="D80" s="1717">
        <v>3.8E-3</v>
      </c>
      <c r="E80" s="1479"/>
    </row>
    <row r="81" spans="1:5" x14ac:dyDescent="0.2">
      <c r="A81" s="1482" t="s">
        <v>311</v>
      </c>
      <c r="B81" s="1719"/>
      <c r="C81" s="1719"/>
      <c r="D81" s="1717">
        <v>0.01</v>
      </c>
      <c r="E81" s="1479" t="s">
        <v>2155</v>
      </c>
    </row>
    <row r="82" spans="1:5" x14ac:dyDescent="0.2">
      <c r="A82" s="1482" t="s">
        <v>2216</v>
      </c>
      <c r="B82" s="1719"/>
      <c r="C82" s="1719"/>
      <c r="D82" s="1717">
        <v>0.11</v>
      </c>
      <c r="E82" s="1479"/>
    </row>
    <row r="83" spans="1:5" x14ac:dyDescent="0.2">
      <c r="A83" s="1859" t="s">
        <v>2217</v>
      </c>
      <c r="B83" s="1860"/>
      <c r="C83" s="1860"/>
      <c r="D83" s="1860"/>
      <c r="E83" s="1861"/>
    </row>
    <row r="84" spans="1:5" x14ac:dyDescent="0.2">
      <c r="A84" s="1862"/>
      <c r="B84" s="1863"/>
      <c r="C84" s="1863"/>
      <c r="D84" s="1863"/>
      <c r="E84" s="1864"/>
    </row>
    <row r="85" spans="1:5" x14ac:dyDescent="0.2">
      <c r="A85" s="1862"/>
      <c r="B85" s="1863"/>
      <c r="C85" s="1863"/>
      <c r="D85" s="1863"/>
      <c r="E85" s="1864"/>
    </row>
    <row r="86" spans="1:5" x14ac:dyDescent="0.2">
      <c r="A86" s="1862"/>
      <c r="B86" s="1863"/>
      <c r="C86" s="1863"/>
      <c r="D86" s="1863"/>
      <c r="E86" s="1864"/>
    </row>
    <row r="87" spans="1:5" x14ac:dyDescent="0.2">
      <c r="A87" s="1865"/>
      <c r="B87" s="1866"/>
      <c r="C87" s="1866"/>
      <c r="D87" s="1866"/>
      <c r="E87" s="1867"/>
    </row>
    <row r="88" spans="1:5" x14ac:dyDescent="0.2">
      <c r="A88" s="1485"/>
      <c r="B88" s="1102"/>
      <c r="C88" s="1102"/>
      <c r="D88" s="1102"/>
      <c r="E88" s="1102"/>
    </row>
    <row r="89" spans="1:5" x14ac:dyDescent="0.2">
      <c r="A89" s="1102"/>
      <c r="B89" s="1102"/>
      <c r="C89" s="1102"/>
      <c r="D89" s="1102"/>
      <c r="E89" s="1102"/>
    </row>
    <row r="90" spans="1:5" x14ac:dyDescent="0.2">
      <c r="A90" s="1485"/>
      <c r="B90" s="1102"/>
      <c r="C90" s="1102"/>
      <c r="D90" s="1102"/>
      <c r="E90" s="1102"/>
    </row>
    <row r="91" spans="1:5" x14ac:dyDescent="0.2">
      <c r="A91" s="1485"/>
      <c r="B91" s="1102"/>
      <c r="C91" s="1102"/>
      <c r="D91" s="1102"/>
      <c r="E91" s="1102"/>
    </row>
    <row r="92" spans="1:5" x14ac:dyDescent="0.2">
      <c r="A92" s="1102"/>
      <c r="B92" s="1102"/>
      <c r="C92" s="1102"/>
      <c r="D92" s="1102"/>
      <c r="E92" s="1102"/>
    </row>
    <row r="93" spans="1:5" x14ac:dyDescent="0.2">
      <c r="A93" s="1485"/>
      <c r="B93" s="1102"/>
      <c r="C93" s="1102"/>
      <c r="D93" s="1102"/>
      <c r="E93" s="1102"/>
    </row>
    <row r="94" spans="1:5" x14ac:dyDescent="0.2">
      <c r="A94" s="1485"/>
      <c r="B94" s="1102"/>
      <c r="C94" s="1102"/>
      <c r="D94" s="1102"/>
      <c r="E94" s="1102"/>
    </row>
    <row r="95" spans="1:5" x14ac:dyDescent="0.2">
      <c r="A95" s="1485"/>
      <c r="B95" s="1102"/>
      <c r="C95" s="1102"/>
      <c r="D95" s="1102"/>
      <c r="E95" s="1102"/>
    </row>
  </sheetData>
  <mergeCells count="15">
    <mergeCell ref="A83:E87"/>
    <mergeCell ref="A36:A37"/>
    <mergeCell ref="E36:E37"/>
    <mergeCell ref="B37:D37"/>
    <mergeCell ref="A52:E55"/>
    <mergeCell ref="A60:A61"/>
    <mergeCell ref="E60:E61"/>
    <mergeCell ref="B61:D61"/>
    <mergeCell ref="F3:F4"/>
    <mergeCell ref="F36:F37"/>
    <mergeCell ref="A1:D1"/>
    <mergeCell ref="A3:A4"/>
    <mergeCell ref="E3:E4"/>
    <mergeCell ref="B4:D4"/>
    <mergeCell ref="A26:E31"/>
  </mergeCells>
  <hyperlinks>
    <hyperlink ref="A1" location="Contents!A1" display="To table of contents" xr:uid="{00CDFD7E-9F08-46E0-89E0-50C54B1B13A4}"/>
  </hyperlinks>
  <pageMargins left="0.78740157480314965" right="0.56999999999999995" top="0.59" bottom="0.82677165354330717" header="0.39" footer="0.51181102362204722"/>
  <pageSetup paperSize="9" scale="90" fitToHeight="2" orientation="portrait" r:id="rId1"/>
  <headerFooter alignWithMargins="0"/>
  <rowBreaks count="1" manualBreakCount="1">
    <brk id="54" max="2"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4" tint="0.79998168889431442"/>
  </sheetPr>
  <dimension ref="A1:Q110"/>
  <sheetViews>
    <sheetView zoomScale="70" zoomScaleNormal="70" workbookViewId="0">
      <selection activeCell="B20" sqref="B20"/>
    </sheetView>
  </sheetViews>
  <sheetFormatPr defaultRowHeight="15" x14ac:dyDescent="0.25"/>
  <cols>
    <col min="1" max="1" width="19.33203125" style="20" customWidth="1"/>
    <col min="2" max="2" width="37" style="20" customWidth="1"/>
    <col min="3" max="3" width="24.6640625" style="20" customWidth="1"/>
    <col min="4" max="5" width="8.5" style="20" customWidth="1"/>
    <col min="6" max="16384" width="9.33203125" style="20"/>
  </cols>
  <sheetData>
    <row r="1" spans="1:17" ht="34.5" customHeight="1" x14ac:dyDescent="0.25">
      <c r="A1" s="1744" t="s">
        <v>2</v>
      </c>
      <c r="B1" s="1744"/>
      <c r="C1" s="333"/>
      <c r="D1" s="19"/>
      <c r="E1" s="19"/>
      <c r="J1" s="690"/>
    </row>
    <row r="2" spans="1:17" ht="20.25" x14ac:dyDescent="0.3">
      <c r="A2" s="332" t="s">
        <v>109</v>
      </c>
      <c r="B2" s="21"/>
      <c r="C2" s="21"/>
      <c r="D2" s="19"/>
      <c r="E2" s="19"/>
      <c r="M2" s="332" t="s">
        <v>2055</v>
      </c>
    </row>
    <row r="3" spans="1:17" ht="15" customHeight="1" x14ac:dyDescent="0.25">
      <c r="A3" s="1647"/>
      <c r="B3" s="1647"/>
      <c r="C3" s="1648"/>
      <c r="D3" s="1748" t="s">
        <v>187</v>
      </c>
      <c r="E3" s="1748"/>
      <c r="F3" s="1748"/>
      <c r="G3" s="1648"/>
      <c r="H3" s="1648"/>
      <c r="I3" s="1648"/>
      <c r="J3" s="1648"/>
      <c r="K3" s="1648"/>
      <c r="L3" s="1648"/>
      <c r="M3" s="1648"/>
    </row>
    <row r="4" spans="1:17" ht="15" customHeight="1" x14ac:dyDescent="0.25">
      <c r="A4" s="1648"/>
      <c r="B4" s="1648"/>
      <c r="C4" s="1648"/>
      <c r="D4" s="1649" t="s">
        <v>110</v>
      </c>
      <c r="E4" s="1649" t="s">
        <v>111</v>
      </c>
      <c r="F4" s="1649" t="s">
        <v>112</v>
      </c>
      <c r="G4" s="1648"/>
      <c r="H4" s="1648"/>
      <c r="I4" s="1648"/>
      <c r="J4" s="1648"/>
      <c r="K4" s="1648"/>
      <c r="L4" s="1648"/>
      <c r="M4" s="1648"/>
    </row>
    <row r="5" spans="1:17" ht="12" customHeight="1" x14ac:dyDescent="0.25">
      <c r="A5" s="1648"/>
      <c r="B5" s="1648"/>
      <c r="C5" s="1648"/>
      <c r="D5" s="1648" t="s">
        <v>113</v>
      </c>
      <c r="E5" s="1648"/>
      <c r="F5" s="1648"/>
      <c r="G5" s="1648"/>
      <c r="H5" s="1648"/>
      <c r="I5" s="1648"/>
      <c r="J5" s="1648"/>
      <c r="K5" s="1648"/>
      <c r="L5" s="1648"/>
      <c r="M5" s="1650"/>
      <c r="N5" s="1133" t="s">
        <v>2054</v>
      </c>
      <c r="O5" s="1133"/>
      <c r="P5" s="1133"/>
    </row>
    <row r="6" spans="1:17" ht="12" customHeight="1" x14ac:dyDescent="0.25">
      <c r="A6" s="1648"/>
      <c r="B6" s="1648"/>
      <c r="C6" s="1648"/>
      <c r="D6" s="1648"/>
      <c r="E6" s="1648"/>
      <c r="F6" s="1648"/>
      <c r="G6" s="1648"/>
      <c r="H6" s="1648"/>
      <c r="I6" s="1648"/>
      <c r="J6" s="1648"/>
      <c r="K6" s="1648"/>
      <c r="L6" s="1648"/>
      <c r="M6" s="1650"/>
      <c r="N6" s="1134" t="s">
        <v>2053</v>
      </c>
      <c r="O6" s="1134" t="s">
        <v>2052</v>
      </c>
      <c r="P6" s="1134" t="s">
        <v>2051</v>
      </c>
      <c r="Q6" s="1135" t="s">
        <v>2050</v>
      </c>
    </row>
    <row r="7" spans="1:17" ht="12.95" customHeight="1" x14ac:dyDescent="0.25">
      <c r="A7" s="1648"/>
      <c r="B7" s="1651"/>
      <c r="C7" s="1648"/>
      <c r="D7" s="1652"/>
      <c r="E7" s="1652"/>
      <c r="F7" s="1652"/>
      <c r="G7" s="1648"/>
      <c r="H7" s="1648"/>
      <c r="I7" s="1648"/>
      <c r="J7" s="1648"/>
      <c r="K7" s="1648"/>
      <c r="L7" s="1648"/>
      <c r="M7" s="115">
        <v>2005</v>
      </c>
      <c r="N7" s="1136"/>
      <c r="O7" s="1136"/>
      <c r="P7" s="1137">
        <v>0.30715254017660698</v>
      </c>
      <c r="Q7" s="1137">
        <v>3.40524257264532E-2</v>
      </c>
    </row>
    <row r="8" spans="1:17" ht="12.95" customHeight="1" x14ac:dyDescent="0.25">
      <c r="A8" s="1649" t="s">
        <v>114</v>
      </c>
      <c r="B8" s="1651" t="s">
        <v>115</v>
      </c>
      <c r="C8" s="1651" t="s">
        <v>833</v>
      </c>
      <c r="D8" s="1653">
        <v>2.5823473140845756</v>
      </c>
      <c r="E8" s="1653">
        <v>1.6910506658694624</v>
      </c>
      <c r="F8" s="1653">
        <v>1.456140157060088</v>
      </c>
      <c r="G8" s="1648"/>
      <c r="H8" s="1648"/>
      <c r="I8" s="1648"/>
      <c r="J8" s="1648"/>
      <c r="K8" s="1648"/>
      <c r="L8" s="1648"/>
      <c r="M8" s="115">
        <v>2006</v>
      </c>
      <c r="N8" s="1136"/>
      <c r="O8" s="1136"/>
      <c r="P8" s="1137">
        <v>2.7154408190261101</v>
      </c>
      <c r="Q8" s="1137">
        <v>0.19050504226152001</v>
      </c>
    </row>
    <row r="9" spans="1:17" ht="12.95" customHeight="1" x14ac:dyDescent="0.25">
      <c r="A9" s="1651"/>
      <c r="B9" s="1651" t="s">
        <v>116</v>
      </c>
      <c r="C9" s="1651" t="s">
        <v>838</v>
      </c>
      <c r="D9" s="1653">
        <v>2.273238571451305</v>
      </c>
      <c r="E9" s="1653">
        <v>1.4563887588778981</v>
      </c>
      <c r="F9" s="1653">
        <v>1.2914702208584043</v>
      </c>
      <c r="G9" s="1648"/>
      <c r="H9" s="1648"/>
      <c r="I9" s="1648"/>
      <c r="J9" s="1648"/>
      <c r="K9" s="1648"/>
      <c r="L9" s="1648"/>
      <c r="M9" s="115">
        <v>2007</v>
      </c>
      <c r="N9" s="1136"/>
      <c r="O9" s="1136"/>
      <c r="P9" s="1137">
        <v>3.9049999999999998</v>
      </c>
      <c r="Q9" s="1137">
        <v>0.57841960819994898</v>
      </c>
    </row>
    <row r="10" spans="1:17" ht="12.95" customHeight="1" x14ac:dyDescent="0.25">
      <c r="A10" s="1651"/>
      <c r="B10" s="1651" t="s">
        <v>117</v>
      </c>
      <c r="C10" s="1651" t="s">
        <v>839</v>
      </c>
      <c r="D10" s="1653">
        <v>2.0081847260499415</v>
      </c>
      <c r="E10" s="1653">
        <v>1.4597433046398138</v>
      </c>
      <c r="F10" s="1653">
        <v>1.3195133950716069</v>
      </c>
      <c r="G10" s="1648"/>
      <c r="H10" s="1648"/>
      <c r="I10" s="1648"/>
      <c r="J10" s="1648"/>
      <c r="K10" s="1648"/>
      <c r="L10" s="1648"/>
      <c r="M10" s="115">
        <v>2008</v>
      </c>
      <c r="N10" s="1136"/>
      <c r="O10" s="1136"/>
      <c r="P10" s="1137">
        <v>5.0940000000000003</v>
      </c>
      <c r="Q10" s="1137">
        <v>1.88704637791659</v>
      </c>
    </row>
    <row r="11" spans="1:17" ht="12.95" customHeight="1" x14ac:dyDescent="0.25">
      <c r="A11" s="1648"/>
      <c r="B11" s="1648"/>
      <c r="C11" s="1651"/>
      <c r="D11" s="1652"/>
      <c r="E11" s="1652"/>
      <c r="F11" s="1652"/>
      <c r="G11" s="1648"/>
      <c r="H11" s="1648"/>
      <c r="I11" s="1648"/>
      <c r="J11" s="1648"/>
      <c r="K11" s="1648"/>
      <c r="L11" s="1648"/>
      <c r="M11" s="115">
        <v>2009</v>
      </c>
      <c r="N11" s="1136"/>
      <c r="O11" s="1136"/>
      <c r="P11" s="1137">
        <v>6.2836462371297896</v>
      </c>
      <c r="Q11" s="1137">
        <v>0.54712013959305295</v>
      </c>
    </row>
    <row r="12" spans="1:17" ht="12.95" customHeight="1" x14ac:dyDescent="0.25">
      <c r="A12" s="1651"/>
      <c r="B12" s="1651" t="s">
        <v>118</v>
      </c>
      <c r="C12" s="1651" t="s">
        <v>848</v>
      </c>
      <c r="D12" s="1653">
        <v>4.6037768755354689</v>
      </c>
      <c r="E12" s="1653">
        <v>3.0744598756467254</v>
      </c>
      <c r="F12" s="1653">
        <v>2.5721452442586292</v>
      </c>
      <c r="G12" s="1648"/>
      <c r="H12" s="1648"/>
      <c r="I12" s="1648"/>
      <c r="J12" s="1648"/>
      <c r="K12" s="1648"/>
      <c r="L12" s="1648"/>
      <c r="M12" s="115">
        <v>2010</v>
      </c>
      <c r="N12" s="1136"/>
      <c r="O12" s="1136"/>
      <c r="P12" s="1137">
        <v>12.756832238473301</v>
      </c>
      <c r="Q12" s="1137">
        <v>1.0875275052279301</v>
      </c>
    </row>
    <row r="13" spans="1:17" ht="12.95" customHeight="1" x14ac:dyDescent="0.25">
      <c r="A13" s="1651"/>
      <c r="B13" s="1651" t="s">
        <v>119</v>
      </c>
      <c r="C13" s="1651" t="s">
        <v>851</v>
      </c>
      <c r="D13" s="1653">
        <v>4.7778567400867473</v>
      </c>
      <c r="E13" s="1653">
        <v>3.1222224820477633</v>
      </c>
      <c r="F13" s="1653">
        <v>2.6145976000983104</v>
      </c>
      <c r="G13" s="1648"/>
      <c r="H13" s="1648"/>
      <c r="I13" s="1648"/>
      <c r="J13" s="1648"/>
      <c r="K13" s="1648"/>
      <c r="L13" s="1648"/>
      <c r="M13" s="115">
        <v>2011</v>
      </c>
      <c r="N13" s="1136"/>
      <c r="O13" s="1136"/>
      <c r="P13" s="1137">
        <v>18.875348811412199</v>
      </c>
      <c r="Q13" s="1137">
        <v>1.6208579085258801</v>
      </c>
    </row>
    <row r="14" spans="1:17" ht="12.95" customHeight="1" x14ac:dyDescent="0.25">
      <c r="A14" s="1651"/>
      <c r="B14" s="1651" t="s">
        <v>120</v>
      </c>
      <c r="C14" s="1651" t="s">
        <v>852</v>
      </c>
      <c r="D14" s="1653">
        <v>4.2128154100186759</v>
      </c>
      <c r="E14" s="1653">
        <v>3.0932144779900943</v>
      </c>
      <c r="F14" s="1653">
        <v>2.5392536100493417</v>
      </c>
      <c r="G14" s="1648"/>
      <c r="H14" s="1648"/>
      <c r="I14" s="1648"/>
      <c r="J14" s="1648"/>
      <c r="K14" s="1648"/>
      <c r="L14" s="1648"/>
      <c r="M14" s="115">
        <v>2012</v>
      </c>
      <c r="N14" s="1136"/>
      <c r="O14" s="1136"/>
      <c r="P14" s="1137">
        <v>24.907810152915999</v>
      </c>
      <c r="Q14" s="1137">
        <v>2.0898437692671799</v>
      </c>
    </row>
    <row r="15" spans="1:17" ht="12.95" customHeight="1" x14ac:dyDescent="0.25">
      <c r="A15" s="1648"/>
      <c r="B15" s="1648"/>
      <c r="C15" s="1651"/>
      <c r="D15" s="1652"/>
      <c r="E15" s="1652"/>
      <c r="F15" s="1652"/>
      <c r="G15" s="1648"/>
      <c r="H15" s="1648"/>
      <c r="I15" s="1648"/>
      <c r="J15" s="1648"/>
      <c r="K15" s="1648"/>
      <c r="L15" s="1648"/>
      <c r="M15" s="115">
        <v>2013</v>
      </c>
      <c r="N15" s="1136"/>
      <c r="O15" s="1136"/>
      <c r="P15" s="1137">
        <v>29.266592082423799</v>
      </c>
      <c r="Q15" s="1137">
        <v>2.5226529423664199</v>
      </c>
    </row>
    <row r="16" spans="1:17" ht="12.95" customHeight="1" x14ac:dyDescent="0.25">
      <c r="A16" s="1651"/>
      <c r="B16" s="1651" t="s">
        <v>121</v>
      </c>
      <c r="C16" s="1651" t="s">
        <v>859</v>
      </c>
      <c r="D16" s="1653">
        <v>7.1952574444542927</v>
      </c>
      <c r="E16" s="1653">
        <v>4.7781639609326367</v>
      </c>
      <c r="F16" s="1653">
        <v>3.8964701709442684</v>
      </c>
      <c r="G16" s="1648"/>
      <c r="H16" s="1648"/>
      <c r="I16" s="1648"/>
      <c r="J16" s="1648"/>
      <c r="K16" s="1648"/>
      <c r="L16" s="1648"/>
      <c r="M16" s="115">
        <v>2014</v>
      </c>
      <c r="N16" s="1136"/>
      <c r="O16" s="1136"/>
      <c r="P16" s="1137">
        <v>46.531869993068902</v>
      </c>
      <c r="Q16" s="1137">
        <v>3.88229644087144</v>
      </c>
    </row>
    <row r="17" spans="1:17" ht="12.95" customHeight="1" x14ac:dyDescent="0.25">
      <c r="A17" s="1651"/>
      <c r="B17" s="1651" t="s">
        <v>122</v>
      </c>
      <c r="C17" s="1651" t="s">
        <v>862</v>
      </c>
      <c r="D17" s="1653">
        <v>7.8033424960228555</v>
      </c>
      <c r="E17" s="1653">
        <v>4.9879125088763008</v>
      </c>
      <c r="F17" s="1653">
        <v>3.9666761975503144</v>
      </c>
      <c r="G17" s="1648"/>
      <c r="H17" s="1648"/>
      <c r="I17" s="1648"/>
      <c r="J17" s="1648"/>
      <c r="K17" s="1648"/>
      <c r="L17" s="1648"/>
      <c r="M17" s="115">
        <v>2015</v>
      </c>
      <c r="N17" s="1136"/>
      <c r="O17" s="1136"/>
      <c r="P17" s="1137">
        <v>58.651826672576099</v>
      </c>
      <c r="Q17" s="1137">
        <v>4.6484126996066797</v>
      </c>
    </row>
    <row r="18" spans="1:17" ht="12.95" customHeight="1" x14ac:dyDescent="0.25">
      <c r="A18" s="1651"/>
      <c r="B18" s="1651" t="s">
        <v>123</v>
      </c>
      <c r="C18" s="1651" t="s">
        <v>863</v>
      </c>
      <c r="D18" s="1653">
        <v>7.0245775534130317</v>
      </c>
      <c r="E18" s="1653">
        <v>4.9196851781905364</v>
      </c>
      <c r="F18" s="1653">
        <v>3.9768602478693094</v>
      </c>
      <c r="G18" s="1648"/>
      <c r="H18" s="1648"/>
      <c r="I18" s="1648"/>
      <c r="J18" s="1648"/>
      <c r="K18" s="1648"/>
      <c r="L18" s="1648"/>
      <c r="M18" s="115">
        <v>2016</v>
      </c>
      <c r="N18" s="1136"/>
      <c r="O18" s="1136"/>
      <c r="P18" s="1137">
        <v>72.4827164254351</v>
      </c>
      <c r="Q18" s="1137">
        <v>5.2825059543964299</v>
      </c>
    </row>
    <row r="19" spans="1:17" ht="12.95" customHeight="1" x14ac:dyDescent="0.25">
      <c r="A19" s="1651"/>
      <c r="B19" s="1651"/>
      <c r="C19" s="1651"/>
      <c r="D19" s="1652"/>
      <c r="E19" s="1652"/>
      <c r="F19" s="1652"/>
      <c r="G19" s="1648"/>
      <c r="H19" s="1648"/>
      <c r="I19" s="1648"/>
      <c r="J19" s="1648"/>
      <c r="K19" s="1648"/>
      <c r="L19" s="1648"/>
      <c r="M19" s="115">
        <v>2017</v>
      </c>
      <c r="N19" s="1136"/>
      <c r="O19" s="1136"/>
      <c r="P19" s="1137">
        <v>84.164822913778593</v>
      </c>
      <c r="Q19" s="1137">
        <v>6.4293380242337399</v>
      </c>
    </row>
    <row r="20" spans="1:17" ht="12.95" customHeight="1" x14ac:dyDescent="0.25">
      <c r="A20" s="1747" t="s">
        <v>124</v>
      </c>
      <c r="B20" s="1651" t="s">
        <v>115</v>
      </c>
      <c r="C20" s="1651" t="s">
        <v>866</v>
      </c>
      <c r="D20" s="1653">
        <v>7.5625602513303161</v>
      </c>
      <c r="E20" s="1653">
        <v>5.0222556223581352</v>
      </c>
      <c r="F20" s="1653">
        <v>4.0913117778737886</v>
      </c>
      <c r="G20" s="1648"/>
      <c r="H20" s="1648"/>
      <c r="I20" s="1648"/>
      <c r="J20" s="1648"/>
      <c r="K20" s="1648"/>
      <c r="L20" s="1648"/>
      <c r="M20" s="115">
        <v>2018</v>
      </c>
      <c r="N20" s="1136"/>
      <c r="O20" s="1136"/>
      <c r="P20" s="1137">
        <v>95.191948632504193</v>
      </c>
      <c r="Q20" s="1137">
        <v>7.2022878998299502</v>
      </c>
    </row>
    <row r="21" spans="1:17" ht="12.95" customHeight="1" x14ac:dyDescent="0.25">
      <c r="A21" s="1747"/>
      <c r="B21" s="1651" t="s">
        <v>116</v>
      </c>
      <c r="C21" s="1651" t="s">
        <v>868</v>
      </c>
      <c r="D21" s="1653">
        <v>8.0713502739379699</v>
      </c>
      <c r="E21" s="1653">
        <v>5.1720010030560886</v>
      </c>
      <c r="F21" s="1653">
        <v>4.1153057462652818</v>
      </c>
      <c r="G21" s="1648"/>
      <c r="H21" s="1648"/>
      <c r="I21" s="1648"/>
      <c r="J21" s="1648"/>
      <c r="K21" s="1648"/>
      <c r="L21" s="1648"/>
      <c r="M21" s="115">
        <v>2019</v>
      </c>
      <c r="N21" s="1137">
        <v>3.15087329603818</v>
      </c>
      <c r="O21" s="1137">
        <v>2.6058507958855102</v>
      </c>
      <c r="P21" s="1137">
        <v>106.62114956321</v>
      </c>
      <c r="Q21" s="1137">
        <v>7.5002237064989599</v>
      </c>
    </row>
    <row r="22" spans="1:17" ht="12.95" customHeight="1" x14ac:dyDescent="0.25">
      <c r="A22" s="1649"/>
      <c r="B22" s="1651" t="s">
        <v>117</v>
      </c>
      <c r="C22" s="1651" t="s">
        <v>869</v>
      </c>
      <c r="D22" s="1653">
        <v>7.012406035928703</v>
      </c>
      <c r="E22" s="1653">
        <v>4.9327387750493248</v>
      </c>
      <c r="F22" s="1653">
        <v>4.0866699805392424</v>
      </c>
      <c r="G22" s="1648"/>
      <c r="H22" s="1648"/>
      <c r="I22" s="1648"/>
      <c r="J22" s="1648"/>
      <c r="K22" s="1648"/>
      <c r="L22" s="1648"/>
      <c r="M22" s="115">
        <v>2020</v>
      </c>
      <c r="N22" s="1137">
        <v>4.5589624168930802</v>
      </c>
      <c r="O22" s="1137">
        <v>5.0782208075813502</v>
      </c>
      <c r="P22" s="1137">
        <v>107.91990056800699</v>
      </c>
      <c r="Q22" s="1137">
        <v>5.7462516583209302</v>
      </c>
    </row>
    <row r="23" spans="1:17" ht="12.95" customHeight="1" x14ac:dyDescent="0.25">
      <c r="A23" s="1649"/>
      <c r="B23" s="1651"/>
      <c r="C23" s="1651"/>
      <c r="D23" s="1653"/>
      <c r="E23" s="1653"/>
      <c r="F23" s="1653"/>
      <c r="G23" s="1648"/>
      <c r="H23" s="1648"/>
      <c r="I23" s="1648"/>
      <c r="J23" s="1648"/>
      <c r="K23" s="1648"/>
      <c r="L23" s="1648"/>
      <c r="M23" s="115">
        <v>2021</v>
      </c>
      <c r="N23" s="1137">
        <v>6.3506944675714898</v>
      </c>
      <c r="O23" s="1137">
        <v>8.0459346830176308</v>
      </c>
      <c r="P23" s="1137">
        <v>111.202421745251</v>
      </c>
      <c r="Q23" s="1137">
        <v>5.1350009689713403</v>
      </c>
    </row>
    <row r="24" spans="1:17" ht="12.95" customHeight="1" x14ac:dyDescent="0.25">
      <c r="A24" s="1651"/>
      <c r="B24" s="1651" t="s">
        <v>121</v>
      </c>
      <c r="C24" s="1651" t="s">
        <v>875</v>
      </c>
      <c r="D24" s="1653">
        <v>8.8208847339367491</v>
      </c>
      <c r="E24" s="1653">
        <v>5.8413930333404132</v>
      </c>
      <c r="F24" s="1653">
        <v>4.3713432972883837</v>
      </c>
      <c r="G24" s="1648"/>
      <c r="H24" s="1648"/>
      <c r="I24" s="1648"/>
      <c r="J24" s="1648"/>
      <c r="K24" s="1648"/>
      <c r="L24" s="1648"/>
      <c r="M24" s="1648"/>
    </row>
    <row r="25" spans="1:17" ht="12.95" customHeight="1" x14ac:dyDescent="0.25">
      <c r="A25" s="1651"/>
      <c r="B25" s="1651" t="s">
        <v>122</v>
      </c>
      <c r="C25" s="1651" t="s">
        <v>877</v>
      </c>
      <c r="D25" s="1653">
        <v>10.185922392691415</v>
      </c>
      <c r="E25" s="1653">
        <v>6.2092589376996568</v>
      </c>
      <c r="F25" s="1653">
        <v>4.1917768128847879</v>
      </c>
      <c r="G25" s="1648"/>
      <c r="H25" s="1648"/>
      <c r="I25" s="1648"/>
      <c r="J25" s="1648"/>
      <c r="K25" s="1648"/>
      <c r="L25" s="1648"/>
      <c r="M25" s="1648"/>
    </row>
    <row r="26" spans="1:17" ht="12.95" customHeight="1" x14ac:dyDescent="0.25">
      <c r="A26" s="1651"/>
      <c r="B26" s="1651" t="s">
        <v>123</v>
      </c>
      <c r="C26" s="1651" t="s">
        <v>878</v>
      </c>
      <c r="D26" s="1653">
        <v>9.1426957112184422</v>
      </c>
      <c r="E26" s="1653">
        <v>5.9303962157622712</v>
      </c>
      <c r="F26" s="1653">
        <v>3.9418030337073873</v>
      </c>
      <c r="G26" s="1648"/>
      <c r="H26" s="1648"/>
      <c r="I26" s="1648"/>
      <c r="J26" s="1648"/>
      <c r="K26" s="1648"/>
      <c r="L26" s="1648"/>
      <c r="M26" s="1648"/>
    </row>
    <row r="27" spans="1:17" ht="12.95" customHeight="1" x14ac:dyDescent="0.25">
      <c r="A27" s="1651"/>
      <c r="B27" s="1651"/>
      <c r="C27" s="1651"/>
      <c r="D27" s="1653"/>
      <c r="E27" s="1653"/>
      <c r="F27" s="1653"/>
      <c r="G27" s="1648"/>
      <c r="H27" s="1648"/>
      <c r="I27" s="1648"/>
      <c r="J27" s="1648"/>
      <c r="K27" s="1648"/>
      <c r="L27" s="1648"/>
      <c r="M27" s="1648"/>
    </row>
    <row r="28" spans="1:17" ht="12.95" customHeight="1" x14ac:dyDescent="0.25">
      <c r="A28" s="1649" t="s">
        <v>125</v>
      </c>
      <c r="B28" s="1651" t="s">
        <v>126</v>
      </c>
      <c r="C28" s="1651" t="s">
        <v>890</v>
      </c>
      <c r="D28" s="1653">
        <v>5.0199094300000082</v>
      </c>
      <c r="E28" s="1653">
        <v>3.3586394049999888</v>
      </c>
      <c r="F28" s="1653">
        <v>2.8698669850000043</v>
      </c>
      <c r="G28" s="1648"/>
      <c r="H28" s="1648"/>
      <c r="I28" s="1648"/>
      <c r="J28" s="1648"/>
      <c r="K28" s="1648"/>
      <c r="L28" s="1648"/>
      <c r="M28" s="1648"/>
    </row>
    <row r="29" spans="1:17" ht="12.95" customHeight="1" x14ac:dyDescent="0.25">
      <c r="A29" s="1651"/>
      <c r="B29" s="1651" t="s">
        <v>127</v>
      </c>
      <c r="C29" s="1651" t="s">
        <v>887</v>
      </c>
      <c r="D29" s="1653">
        <v>5.0199681300000067</v>
      </c>
      <c r="E29" s="1653">
        <v>3.3586786800000055</v>
      </c>
      <c r="F29" s="1653">
        <v>2.869900545000005</v>
      </c>
      <c r="G29" s="1648"/>
      <c r="H29" s="1648"/>
      <c r="I29" s="1648"/>
      <c r="J29" s="1648"/>
      <c r="K29" s="1648"/>
      <c r="L29" s="1648"/>
      <c r="M29" s="1648"/>
    </row>
    <row r="30" spans="1:17" ht="12.95" customHeight="1" x14ac:dyDescent="0.25">
      <c r="A30" s="1651"/>
      <c r="B30" s="1651" t="s">
        <v>128</v>
      </c>
      <c r="C30" s="1651" t="s">
        <v>891</v>
      </c>
      <c r="D30" s="1653">
        <v>4.9195007800000097</v>
      </c>
      <c r="E30" s="1653">
        <v>2.967190744999999</v>
      </c>
      <c r="F30" s="1653">
        <v>2.3039798099999986</v>
      </c>
      <c r="G30" s="1648"/>
      <c r="H30" s="1648"/>
      <c r="I30" s="1648"/>
      <c r="J30" s="1648"/>
      <c r="K30" s="1648"/>
      <c r="L30" s="1648"/>
      <c r="M30" s="1648"/>
    </row>
    <row r="31" spans="1:17" ht="12.95" customHeight="1" x14ac:dyDescent="0.25">
      <c r="A31" s="1651"/>
      <c r="B31" s="1651"/>
      <c r="C31" s="1651"/>
      <c r="D31" s="1654"/>
      <c r="E31" s="1654"/>
      <c r="F31" s="1654"/>
      <c r="G31" s="1648"/>
      <c r="H31" s="1648"/>
      <c r="I31" s="1648"/>
      <c r="J31" s="1648"/>
      <c r="K31" s="1648"/>
      <c r="L31" s="1648"/>
      <c r="M31" s="1648"/>
    </row>
    <row r="32" spans="1:17" ht="12.95" customHeight="1" x14ac:dyDescent="0.25">
      <c r="A32" s="1649" t="s">
        <v>188</v>
      </c>
      <c r="B32" s="1651" t="s">
        <v>1455</v>
      </c>
      <c r="C32" s="1651" t="s">
        <v>962</v>
      </c>
      <c r="D32" s="1653">
        <v>0.92338121469093692</v>
      </c>
      <c r="E32" s="1653">
        <v>0.76795288046066701</v>
      </c>
      <c r="F32" s="1653">
        <v>0.8499800465248093</v>
      </c>
      <c r="G32" s="1648"/>
      <c r="H32" s="1648"/>
      <c r="I32" s="1648"/>
      <c r="J32" s="1648"/>
      <c r="K32" s="1648"/>
      <c r="L32" s="1648"/>
      <c r="M32" s="1648"/>
    </row>
    <row r="33" spans="1:13" ht="12.95" customHeight="1" x14ac:dyDescent="0.25">
      <c r="A33" s="1651"/>
      <c r="B33" s="1651" t="s">
        <v>1456</v>
      </c>
      <c r="C33" s="1651" t="s">
        <v>963</v>
      </c>
      <c r="D33" s="1653">
        <v>1.2257688902496715</v>
      </c>
      <c r="E33" s="1653">
        <v>1.0231715093935678</v>
      </c>
      <c r="F33" s="1653">
        <v>1.1340417567102479</v>
      </c>
      <c r="G33" s="1648"/>
      <c r="H33" s="1648"/>
      <c r="I33" s="1648"/>
      <c r="J33" s="1648"/>
      <c r="K33" s="1648"/>
      <c r="L33" s="1648"/>
      <c r="M33" s="1648"/>
    </row>
    <row r="34" spans="1:13" ht="12.95" customHeight="1" x14ac:dyDescent="0.25">
      <c r="A34" s="1651"/>
      <c r="B34" s="1651" t="s">
        <v>1471</v>
      </c>
      <c r="C34" s="1651" t="s">
        <v>1470</v>
      </c>
      <c r="D34" s="1653">
        <v>1.3324271120104834</v>
      </c>
      <c r="E34" s="1653">
        <v>1.1094629885347056</v>
      </c>
      <c r="F34" s="1653">
        <v>1.2284955245055724</v>
      </c>
      <c r="G34" s="1648"/>
      <c r="H34" s="1648"/>
      <c r="I34" s="1648"/>
      <c r="J34" s="1648"/>
      <c r="K34" s="1648"/>
      <c r="L34" s="1648"/>
      <c r="M34" s="1648"/>
    </row>
    <row r="35" spans="1:13" ht="12.95" customHeight="1" x14ac:dyDescent="0.25">
      <c r="A35" s="1651"/>
      <c r="B35" s="1651"/>
      <c r="C35" s="1651"/>
      <c r="D35" s="1654"/>
      <c r="E35" s="1654"/>
      <c r="F35" s="1654"/>
      <c r="G35" s="1648"/>
      <c r="H35" s="1648"/>
      <c r="I35" s="1648"/>
      <c r="J35" s="1648"/>
      <c r="K35" s="1648"/>
      <c r="L35" s="1648"/>
      <c r="M35" s="1648"/>
    </row>
    <row r="36" spans="1:13" ht="12.95" customHeight="1" x14ac:dyDescent="0.25">
      <c r="A36" s="1649" t="s">
        <v>186</v>
      </c>
      <c r="B36" s="1651" t="s">
        <v>1463</v>
      </c>
      <c r="C36" s="1651" t="s">
        <v>979</v>
      </c>
      <c r="D36" s="1653">
        <v>1.263094147853665</v>
      </c>
      <c r="E36" s="1653">
        <v>0.91141390589603333</v>
      </c>
      <c r="F36" s="1653">
        <v>0.83439604644359155</v>
      </c>
      <c r="G36" s="1648"/>
      <c r="H36" s="1648"/>
      <c r="I36" s="1648"/>
      <c r="J36" s="1648"/>
      <c r="K36" s="1648"/>
      <c r="L36" s="1648"/>
      <c r="M36" s="1648"/>
    </row>
    <row r="37" spans="1:13" ht="12.95" customHeight="1" x14ac:dyDescent="0.25">
      <c r="A37" s="1651"/>
      <c r="B37" s="1651" t="s">
        <v>1469</v>
      </c>
      <c r="C37" s="1651" t="s">
        <v>1468</v>
      </c>
      <c r="D37" s="1653">
        <v>0.66211874149943795</v>
      </c>
      <c r="E37" s="1653">
        <v>0.77797349243667435</v>
      </c>
      <c r="F37" s="1653">
        <v>0.96421960571999443</v>
      </c>
      <c r="G37" s="1648"/>
      <c r="H37" s="1648"/>
      <c r="I37" s="1648"/>
      <c r="J37" s="1648"/>
      <c r="K37" s="1648"/>
      <c r="L37" s="1648"/>
      <c r="M37" s="1648"/>
    </row>
    <row r="38" spans="1:13" x14ac:dyDescent="0.25">
      <c r="A38" s="1106" t="s">
        <v>129</v>
      </c>
      <c r="B38" s="1651"/>
      <c r="C38" s="1648"/>
      <c r="D38" s="1648"/>
      <c r="E38" s="1648"/>
      <c r="F38" s="1648"/>
      <c r="G38" s="1648"/>
      <c r="H38" s="1648"/>
      <c r="I38" s="1648"/>
      <c r="J38" s="1648"/>
      <c r="K38" s="1648"/>
      <c r="L38" s="1648"/>
      <c r="M38" s="1648"/>
    </row>
    <row r="39" spans="1:13" x14ac:dyDescent="0.25">
      <c r="A39" s="538" t="s">
        <v>130</v>
      </c>
      <c r="B39" s="1655"/>
      <c r="C39" s="1648"/>
      <c r="D39" s="1655"/>
      <c r="E39" s="1648"/>
      <c r="F39" s="1648"/>
      <c r="G39" s="1648"/>
      <c r="H39" s="1648"/>
      <c r="I39" s="1648"/>
      <c r="J39" s="1648"/>
      <c r="K39" s="1648"/>
      <c r="L39" s="1648"/>
      <c r="M39" s="1648"/>
    </row>
    <row r="40" spans="1:13" x14ac:dyDescent="0.25">
      <c r="A40" s="1650"/>
      <c r="B40" s="1650"/>
      <c r="C40" s="1656"/>
      <c r="D40" s="1648"/>
      <c r="E40" s="1656"/>
      <c r="F40" s="1648"/>
      <c r="G40" s="1648"/>
      <c r="H40" s="1648"/>
      <c r="I40" s="1648"/>
      <c r="J40" s="1648"/>
      <c r="K40" s="1648"/>
      <c r="L40" s="1648"/>
      <c r="M40" s="1648"/>
    </row>
    <row r="41" spans="1:13" x14ac:dyDescent="0.25">
      <c r="A41" s="1648"/>
      <c r="B41" s="1648"/>
      <c r="C41" s="1648"/>
      <c r="D41" s="1648"/>
      <c r="E41" s="1648"/>
      <c r="F41" s="1648"/>
      <c r="G41" s="1648"/>
      <c r="H41" s="1648"/>
      <c r="I41" s="1648"/>
      <c r="J41" s="1648"/>
      <c r="K41" s="1648"/>
      <c r="L41" s="1648"/>
      <c r="M41" s="1648"/>
    </row>
    <row r="42" spans="1:13" x14ac:dyDescent="0.25">
      <c r="A42" s="1648"/>
      <c r="B42" s="1648"/>
      <c r="C42" s="1648"/>
      <c r="D42" s="1648"/>
      <c r="E42" s="1648"/>
      <c r="F42" s="1648"/>
      <c r="G42" s="1648"/>
      <c r="H42" s="1648"/>
      <c r="I42" s="1648"/>
      <c r="J42" s="1648"/>
      <c r="K42" s="1648"/>
      <c r="L42" s="1648"/>
      <c r="M42" s="1648"/>
    </row>
    <row r="43" spans="1:13" x14ac:dyDescent="0.25">
      <c r="A43" s="1648"/>
      <c r="B43" s="1648"/>
      <c r="C43" s="1648"/>
      <c r="D43" s="1648"/>
      <c r="E43" s="1648"/>
      <c r="F43" s="1648"/>
      <c r="G43" s="1648"/>
      <c r="H43" s="1648"/>
      <c r="I43" s="1648"/>
      <c r="J43" s="1648"/>
      <c r="K43" s="1648"/>
      <c r="L43" s="1648"/>
      <c r="M43" s="1648"/>
    </row>
    <row r="44" spans="1:13" x14ac:dyDescent="0.25">
      <c r="A44" s="1648"/>
      <c r="B44" s="1648"/>
      <c r="C44" s="1648"/>
      <c r="D44" s="1648"/>
      <c r="E44" s="1648"/>
      <c r="F44" s="1648"/>
      <c r="G44" s="1648"/>
      <c r="H44" s="1648"/>
      <c r="I44" s="1648"/>
      <c r="J44" s="1648"/>
      <c r="K44" s="1648"/>
      <c r="L44" s="1648"/>
      <c r="M44" s="1648"/>
    </row>
    <row r="45" spans="1:13" x14ac:dyDescent="0.25">
      <c r="A45" s="1648"/>
      <c r="B45" s="1648"/>
      <c r="C45" s="1648"/>
      <c r="D45" s="1648"/>
      <c r="E45" s="1648"/>
      <c r="F45" s="1648"/>
      <c r="G45" s="1648"/>
      <c r="H45" s="1648"/>
      <c r="I45" s="1648"/>
      <c r="J45" s="1648"/>
      <c r="K45" s="1648"/>
      <c r="L45" s="1648"/>
      <c r="M45" s="1648"/>
    </row>
    <row r="46" spans="1:13" x14ac:dyDescent="0.25">
      <c r="A46" s="1648"/>
      <c r="B46" s="1648"/>
      <c r="C46" s="1648"/>
      <c r="D46" s="1648"/>
      <c r="E46" s="1648"/>
      <c r="F46" s="1648"/>
      <c r="G46" s="1648"/>
      <c r="H46" s="1648"/>
      <c r="I46" s="1648"/>
      <c r="J46" s="1648"/>
      <c r="K46" s="1648"/>
      <c r="L46" s="1648"/>
      <c r="M46" s="1648"/>
    </row>
    <row r="61" spans="1:5" x14ac:dyDescent="0.25">
      <c r="A61" s="22"/>
      <c r="B61" s="22"/>
      <c r="C61" s="22"/>
      <c r="D61" s="22"/>
      <c r="E61" s="22"/>
    </row>
    <row r="62" spans="1:5" x14ac:dyDescent="0.25">
      <c r="A62" s="22"/>
      <c r="B62" s="22"/>
      <c r="C62" s="22"/>
      <c r="D62" s="22"/>
      <c r="E62" s="22"/>
    </row>
    <row r="63" spans="1:5" x14ac:dyDescent="0.25">
      <c r="A63" s="22"/>
      <c r="B63" s="22"/>
      <c r="C63" s="22"/>
      <c r="D63" s="22"/>
      <c r="E63" s="22"/>
    </row>
    <row r="64" spans="1:5" x14ac:dyDescent="0.25">
      <c r="A64" s="22"/>
      <c r="B64" s="22"/>
      <c r="C64" s="22"/>
      <c r="D64" s="22"/>
      <c r="E64" s="22"/>
    </row>
    <row r="65" spans="1:5" x14ac:dyDescent="0.25">
      <c r="A65" s="22"/>
      <c r="B65" s="22"/>
      <c r="C65" s="22"/>
      <c r="D65" s="22"/>
      <c r="E65" s="22"/>
    </row>
    <row r="66" spans="1:5" x14ac:dyDescent="0.25">
      <c r="A66" s="22"/>
      <c r="B66" s="22"/>
      <c r="C66" s="22"/>
      <c r="D66" s="22"/>
      <c r="E66" s="22"/>
    </row>
    <row r="67" spans="1:5" x14ac:dyDescent="0.25">
      <c r="A67" s="22"/>
      <c r="B67" s="22"/>
      <c r="C67" s="22"/>
      <c r="D67" s="22"/>
      <c r="E67" s="22"/>
    </row>
    <row r="68" spans="1:5" x14ac:dyDescent="0.25">
      <c r="A68" s="22"/>
      <c r="B68" s="22"/>
      <c r="C68" s="22"/>
      <c r="D68" s="22"/>
      <c r="E68" s="22"/>
    </row>
    <row r="69" spans="1:5" x14ac:dyDescent="0.25">
      <c r="A69" s="22"/>
      <c r="B69" s="22"/>
      <c r="C69" s="22"/>
      <c r="D69" s="22"/>
      <c r="E69" s="22"/>
    </row>
    <row r="70" spans="1:5" x14ac:dyDescent="0.25">
      <c r="A70" s="22"/>
      <c r="B70" s="22"/>
      <c r="C70" s="22"/>
      <c r="D70" s="22"/>
      <c r="E70" s="22"/>
    </row>
    <row r="71" spans="1:5" x14ac:dyDescent="0.25">
      <c r="A71" s="22"/>
      <c r="B71" s="22"/>
      <c r="C71" s="22"/>
      <c r="D71" s="22"/>
      <c r="E71" s="22"/>
    </row>
    <row r="72" spans="1:5" x14ac:dyDescent="0.25">
      <c r="A72" s="22"/>
      <c r="B72" s="22"/>
      <c r="C72" s="22"/>
      <c r="D72" s="22"/>
      <c r="E72" s="22"/>
    </row>
    <row r="73" spans="1:5" x14ac:dyDescent="0.25">
      <c r="A73" s="22"/>
      <c r="B73" s="22"/>
      <c r="C73" s="22"/>
      <c r="D73" s="22"/>
      <c r="E73" s="22"/>
    </row>
    <row r="74" spans="1:5" x14ac:dyDescent="0.25">
      <c r="A74" s="22"/>
      <c r="B74" s="22"/>
      <c r="C74" s="22"/>
      <c r="D74" s="22"/>
      <c r="E74" s="22"/>
    </row>
    <row r="75" spans="1:5" x14ac:dyDescent="0.25">
      <c r="A75" s="22"/>
      <c r="B75" s="22"/>
      <c r="C75" s="22"/>
      <c r="D75" s="22"/>
      <c r="E75" s="22"/>
    </row>
    <row r="76" spans="1:5" x14ac:dyDescent="0.25">
      <c r="A76" s="22"/>
      <c r="B76" s="22"/>
      <c r="C76" s="22"/>
      <c r="D76" s="22"/>
      <c r="E76" s="22"/>
    </row>
    <row r="77" spans="1:5" x14ac:dyDescent="0.25">
      <c r="A77" s="22"/>
      <c r="B77" s="22"/>
      <c r="C77" s="22"/>
      <c r="D77" s="22"/>
      <c r="E77" s="22"/>
    </row>
    <row r="78" spans="1:5" x14ac:dyDescent="0.25">
      <c r="A78" s="22"/>
      <c r="B78" s="22"/>
      <c r="C78" s="22"/>
      <c r="D78" s="22"/>
      <c r="E78" s="22"/>
    </row>
    <row r="79" spans="1:5" x14ac:dyDescent="0.25">
      <c r="A79" s="22"/>
      <c r="B79" s="22"/>
      <c r="C79" s="22"/>
      <c r="D79" s="22"/>
      <c r="E79" s="22"/>
    </row>
    <row r="80" spans="1:5" x14ac:dyDescent="0.25">
      <c r="A80" s="22"/>
      <c r="B80" s="22"/>
      <c r="C80" s="22"/>
      <c r="D80" s="22"/>
      <c r="E80" s="22"/>
    </row>
    <row r="81" spans="1:5" x14ac:dyDescent="0.25">
      <c r="A81" s="22"/>
      <c r="B81" s="22"/>
      <c r="C81" s="22"/>
      <c r="D81" s="22"/>
      <c r="E81" s="22"/>
    </row>
    <row r="82" spans="1:5" x14ac:dyDescent="0.25">
      <c r="A82" s="22"/>
      <c r="B82" s="22"/>
      <c r="C82" s="22"/>
      <c r="D82" s="22"/>
      <c r="E82" s="22"/>
    </row>
    <row r="83" spans="1:5" x14ac:dyDescent="0.25">
      <c r="A83" s="22"/>
      <c r="B83" s="22"/>
      <c r="C83" s="22"/>
      <c r="D83" s="22"/>
      <c r="E83" s="22"/>
    </row>
    <row r="84" spans="1:5" x14ac:dyDescent="0.25">
      <c r="A84" s="22"/>
      <c r="B84" s="22"/>
      <c r="C84" s="22"/>
      <c r="D84" s="22"/>
      <c r="E84" s="22"/>
    </row>
    <row r="85" spans="1:5" x14ac:dyDescent="0.25">
      <c r="A85" s="22"/>
      <c r="B85" s="22"/>
      <c r="C85" s="22"/>
      <c r="D85" s="22"/>
      <c r="E85" s="22"/>
    </row>
    <row r="86" spans="1:5" x14ac:dyDescent="0.25">
      <c r="A86" s="22"/>
      <c r="B86" s="22"/>
      <c r="C86" s="22"/>
      <c r="D86" s="22"/>
      <c r="E86" s="22"/>
    </row>
    <row r="87" spans="1:5" x14ac:dyDescent="0.25">
      <c r="A87" s="22"/>
      <c r="B87" s="22"/>
      <c r="C87" s="22"/>
      <c r="D87" s="22"/>
      <c r="E87" s="22"/>
    </row>
    <row r="88" spans="1:5" x14ac:dyDescent="0.25">
      <c r="A88" s="22"/>
      <c r="B88" s="22"/>
      <c r="C88" s="22"/>
      <c r="D88" s="22"/>
      <c r="E88" s="22"/>
    </row>
    <row r="89" spans="1:5" x14ac:dyDescent="0.25">
      <c r="A89" s="22"/>
      <c r="B89" s="22"/>
      <c r="C89" s="22"/>
      <c r="D89" s="22"/>
      <c r="E89" s="22"/>
    </row>
    <row r="90" spans="1:5" x14ac:dyDescent="0.25">
      <c r="A90" s="22"/>
      <c r="B90" s="22"/>
      <c r="C90" s="22"/>
      <c r="D90" s="22"/>
      <c r="E90" s="22"/>
    </row>
    <row r="91" spans="1:5" x14ac:dyDescent="0.25">
      <c r="A91" s="22"/>
      <c r="B91" s="22"/>
      <c r="C91" s="22"/>
      <c r="D91" s="22"/>
      <c r="E91" s="22"/>
    </row>
    <row r="92" spans="1:5" x14ac:dyDescent="0.25">
      <c r="A92" s="22"/>
      <c r="B92" s="22"/>
      <c r="C92" s="22"/>
      <c r="D92" s="22"/>
      <c r="E92" s="22"/>
    </row>
    <row r="93" spans="1:5" x14ac:dyDescent="0.25">
      <c r="A93" s="22"/>
      <c r="B93" s="22"/>
      <c r="C93" s="22"/>
      <c r="D93" s="22"/>
      <c r="E93" s="22"/>
    </row>
    <row r="94" spans="1:5" x14ac:dyDescent="0.25">
      <c r="A94" s="22"/>
      <c r="B94" s="22"/>
      <c r="C94" s="22"/>
      <c r="D94" s="22"/>
      <c r="E94" s="22"/>
    </row>
    <row r="95" spans="1:5" x14ac:dyDescent="0.25">
      <c r="A95" s="22"/>
      <c r="B95" s="22"/>
      <c r="C95" s="22"/>
      <c r="D95" s="22"/>
      <c r="E95" s="22"/>
    </row>
    <row r="96" spans="1:5" x14ac:dyDescent="0.25">
      <c r="A96" s="22"/>
      <c r="B96" s="22"/>
      <c r="C96" s="22"/>
      <c r="D96" s="22"/>
      <c r="E96" s="22"/>
    </row>
    <row r="97" spans="1:5" x14ac:dyDescent="0.25">
      <c r="A97" s="22"/>
      <c r="B97" s="22"/>
      <c r="C97" s="22"/>
      <c r="D97" s="22"/>
      <c r="E97" s="22"/>
    </row>
    <row r="98" spans="1:5" x14ac:dyDescent="0.25">
      <c r="A98" s="22"/>
      <c r="B98" s="22"/>
      <c r="C98" s="22"/>
      <c r="D98" s="22"/>
      <c r="E98" s="22"/>
    </row>
    <row r="99" spans="1:5" x14ac:dyDescent="0.25">
      <c r="A99" s="22"/>
      <c r="B99" s="22"/>
      <c r="C99" s="22"/>
      <c r="D99" s="22"/>
      <c r="E99" s="22"/>
    </row>
    <row r="100" spans="1:5" x14ac:dyDescent="0.25">
      <c r="A100" s="22"/>
      <c r="B100" s="22"/>
      <c r="C100" s="22"/>
      <c r="D100" s="22"/>
      <c r="E100" s="22"/>
    </row>
    <row r="101" spans="1:5" x14ac:dyDescent="0.25">
      <c r="A101" s="22"/>
      <c r="B101" s="22"/>
      <c r="C101" s="22"/>
      <c r="D101" s="22"/>
      <c r="E101" s="22"/>
    </row>
    <row r="102" spans="1:5" x14ac:dyDescent="0.25">
      <c r="A102" s="22"/>
      <c r="B102" s="22"/>
      <c r="C102" s="22"/>
      <c r="D102" s="22"/>
      <c r="E102" s="22"/>
    </row>
    <row r="103" spans="1:5" x14ac:dyDescent="0.25">
      <c r="A103" s="22"/>
      <c r="B103" s="22"/>
      <c r="C103" s="22"/>
      <c r="D103" s="22"/>
      <c r="E103" s="22"/>
    </row>
    <row r="104" spans="1:5" x14ac:dyDescent="0.25">
      <c r="A104" s="22"/>
      <c r="B104" s="22"/>
      <c r="C104" s="22"/>
      <c r="D104" s="22"/>
      <c r="E104" s="22"/>
    </row>
    <row r="105" spans="1:5" x14ac:dyDescent="0.25">
      <c r="A105" s="22"/>
      <c r="B105" s="22"/>
      <c r="C105" s="22"/>
      <c r="D105" s="22"/>
      <c r="E105" s="22"/>
    </row>
    <row r="106" spans="1:5" x14ac:dyDescent="0.25">
      <c r="A106" s="22"/>
      <c r="B106" s="22"/>
      <c r="C106" s="22"/>
      <c r="D106" s="22"/>
      <c r="E106" s="22"/>
    </row>
    <row r="107" spans="1:5" x14ac:dyDescent="0.25">
      <c r="A107" s="22"/>
      <c r="B107" s="22"/>
      <c r="C107" s="22"/>
      <c r="D107" s="22"/>
      <c r="E107" s="22"/>
    </row>
    <row r="108" spans="1:5" x14ac:dyDescent="0.25">
      <c r="A108" s="22"/>
      <c r="B108" s="22"/>
      <c r="C108" s="22"/>
      <c r="D108" s="22"/>
      <c r="E108" s="22"/>
    </row>
    <row r="109" spans="1:5" x14ac:dyDescent="0.25">
      <c r="A109" s="22"/>
      <c r="B109" s="22"/>
      <c r="C109" s="22"/>
      <c r="D109" s="22"/>
      <c r="E109" s="22"/>
    </row>
    <row r="110" spans="1:5" x14ac:dyDescent="0.25">
      <c r="A110" s="22"/>
      <c r="B110" s="22"/>
      <c r="C110" s="22"/>
      <c r="D110" s="22"/>
      <c r="E110" s="22"/>
    </row>
  </sheetData>
  <mergeCells count="3">
    <mergeCell ref="A1:B1"/>
    <mergeCell ref="A20:A21"/>
    <mergeCell ref="D3:F3"/>
  </mergeCells>
  <hyperlinks>
    <hyperlink ref="A1" location="Contents!A1" display="To table of contents" xr:uid="{00000000-0004-0000-0500-000000000000}"/>
  </hyperlinks>
  <pageMargins left="0.31496062992125984" right="0" top="0.35433070866141736" bottom="0.35433070866141736" header="0.31496062992125984" footer="0.31496062992125984"/>
  <pageSetup paperSize="9" scale="70" orientation="portrait" r:id="rId1"/>
  <customProperties>
    <customPr name="EpmWorksheetKeyString_GUID" r:id="rId2"/>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B92A-49AA-448A-BE8B-876B8893F3B7}">
  <sheetPr codeName="Blad58">
    <tabColor theme="4" tint="0.79998168889431442"/>
    <pageSetUpPr fitToPage="1"/>
  </sheetPr>
  <dimension ref="A1:O58"/>
  <sheetViews>
    <sheetView zoomScale="55" zoomScaleNormal="55" workbookViewId="0">
      <selection activeCell="C10" sqref="C10"/>
    </sheetView>
  </sheetViews>
  <sheetFormatPr defaultColWidth="10.33203125" defaultRowHeight="11.25" x14ac:dyDescent="0.2"/>
  <cols>
    <col min="1" max="1" width="28" style="616" customWidth="1"/>
    <col min="2" max="2" width="16.1640625" style="616" bestFit="1" customWidth="1"/>
    <col min="3" max="3" width="9.6640625" style="616" bestFit="1" customWidth="1"/>
    <col min="4" max="4" width="9.33203125" style="616" customWidth="1"/>
    <col min="5" max="5" width="25" style="616" bestFit="1" customWidth="1"/>
    <col min="6" max="12" width="14.83203125" style="616" customWidth="1"/>
    <col min="13" max="13" width="14.6640625" style="616" customWidth="1"/>
    <col min="14" max="16384" width="10.33203125" style="616"/>
  </cols>
  <sheetData>
    <row r="1" spans="1:15" ht="34.5" customHeight="1" x14ac:dyDescent="0.2">
      <c r="A1" s="1744" t="s">
        <v>2</v>
      </c>
      <c r="B1" s="1744"/>
      <c r="C1" s="1744"/>
      <c r="D1" s="1744"/>
    </row>
    <row r="2" spans="1:15" ht="21" x14ac:dyDescent="0.35">
      <c r="A2" s="632" t="s">
        <v>2146</v>
      </c>
      <c r="B2" s="617"/>
      <c r="C2" s="617"/>
      <c r="D2" s="617"/>
      <c r="E2" s="617"/>
      <c r="F2" s="617"/>
      <c r="G2" s="617"/>
      <c r="H2" s="617"/>
      <c r="I2" s="617"/>
      <c r="J2" s="617"/>
      <c r="K2" s="617"/>
      <c r="L2" s="617"/>
    </row>
    <row r="3" spans="1:15" ht="21" x14ac:dyDescent="0.35">
      <c r="A3" s="632" t="s">
        <v>1434</v>
      </c>
      <c r="B3" s="617"/>
      <c r="C3" s="617"/>
      <c r="D3" s="617"/>
      <c r="E3" s="617"/>
      <c r="F3" s="617"/>
      <c r="G3" s="617"/>
      <c r="H3" s="617"/>
      <c r="I3" s="617"/>
      <c r="J3" s="617"/>
      <c r="K3" s="617"/>
      <c r="L3" s="617"/>
    </row>
    <row r="4" spans="1:15" ht="24" x14ac:dyDescent="0.2">
      <c r="A4" s="630" t="s">
        <v>1209</v>
      </c>
      <c r="B4" s="631" t="s">
        <v>1210</v>
      </c>
      <c r="C4" s="630" t="s">
        <v>1211</v>
      </c>
      <c r="D4" s="630" t="s">
        <v>1212</v>
      </c>
      <c r="E4" s="630" t="s">
        <v>1213</v>
      </c>
      <c r="F4" s="631" t="s">
        <v>1214</v>
      </c>
      <c r="G4" s="630" t="s">
        <v>1215</v>
      </c>
      <c r="H4" s="630" t="s">
        <v>1216</v>
      </c>
      <c r="I4" s="630" t="s">
        <v>1217</v>
      </c>
      <c r="J4" s="630" t="s">
        <v>1218</v>
      </c>
      <c r="K4" s="630" t="s">
        <v>1219</v>
      </c>
      <c r="L4" s="630" t="s">
        <v>1688</v>
      </c>
      <c r="M4" s="629" t="s">
        <v>1687</v>
      </c>
    </row>
    <row r="5" spans="1:15" ht="21.75" customHeight="1" x14ac:dyDescent="0.2">
      <c r="A5" s="627" t="s">
        <v>1245</v>
      </c>
      <c r="B5" s="626">
        <v>2</v>
      </c>
      <c r="C5" s="624" t="s">
        <v>1229</v>
      </c>
      <c r="D5" s="625">
        <v>52</v>
      </c>
      <c r="E5" s="624" t="s">
        <v>1686</v>
      </c>
      <c r="F5" s="623">
        <v>37056</v>
      </c>
      <c r="G5" s="622">
        <v>1.7517798869999996</v>
      </c>
      <c r="H5" s="622">
        <v>5.4988030000000006</v>
      </c>
      <c r="I5" s="622">
        <v>1.0592034800000003</v>
      </c>
      <c r="J5" s="622">
        <v>11.394251359999998</v>
      </c>
      <c r="K5" s="622">
        <v>0.56322800000000006</v>
      </c>
      <c r="L5" s="621">
        <v>42.683209055668591</v>
      </c>
      <c r="M5" s="628">
        <v>7.6531246956685974</v>
      </c>
      <c r="O5" s="619"/>
    </row>
    <row r="6" spans="1:15" ht="12" x14ac:dyDescent="0.2">
      <c r="A6" s="627" t="s">
        <v>1232</v>
      </c>
      <c r="B6" s="626">
        <v>2</v>
      </c>
      <c r="C6" s="624" t="s">
        <v>1229</v>
      </c>
      <c r="D6" s="625">
        <v>79</v>
      </c>
      <c r="E6" s="624" t="s">
        <v>1233</v>
      </c>
      <c r="F6" s="623">
        <v>28521</v>
      </c>
      <c r="G6" s="622">
        <v>2.3542975170000005</v>
      </c>
      <c r="H6" s="622">
        <v>10.104734400000003</v>
      </c>
      <c r="I6" s="622">
        <v>0.63707879999999995</v>
      </c>
      <c r="J6" s="622">
        <v>6.2594136000000011</v>
      </c>
      <c r="K6" s="622">
        <v>0.75694799999999995</v>
      </c>
      <c r="L6" s="621">
        <v>68.246293531345671</v>
      </c>
      <c r="M6" s="620">
        <v>24.144048211345659</v>
      </c>
      <c r="O6" s="619"/>
    </row>
    <row r="7" spans="1:15" ht="12" x14ac:dyDescent="0.2">
      <c r="A7" s="627" t="s">
        <v>1240</v>
      </c>
      <c r="B7" s="626">
        <v>2</v>
      </c>
      <c r="C7" s="624" t="s">
        <v>1229</v>
      </c>
      <c r="D7" s="625">
        <v>78</v>
      </c>
      <c r="E7" s="624" t="s">
        <v>1685</v>
      </c>
      <c r="F7" s="623">
        <v>10014</v>
      </c>
      <c r="G7" s="622">
        <v>2.1729948239999999</v>
      </c>
      <c r="H7" s="622">
        <v>7.4412163199999979</v>
      </c>
      <c r="I7" s="622">
        <v>0.55341152000000005</v>
      </c>
      <c r="J7" s="622">
        <v>9.5692516000000012</v>
      </c>
      <c r="K7" s="622">
        <v>0.69865599999999983</v>
      </c>
      <c r="L7" s="621">
        <v>54.158686688000003</v>
      </c>
      <c r="M7" s="620">
        <v>15.726825599999994</v>
      </c>
      <c r="O7" s="619"/>
    </row>
    <row r="8" spans="1:15" ht="12" x14ac:dyDescent="0.2">
      <c r="A8" s="627" t="s">
        <v>1235</v>
      </c>
      <c r="B8" s="626">
        <v>2</v>
      </c>
      <c r="C8" s="624" t="s">
        <v>1229</v>
      </c>
      <c r="D8" s="625">
        <v>70</v>
      </c>
      <c r="E8" s="624" t="s">
        <v>1236</v>
      </c>
      <c r="F8" s="623">
        <v>9449</v>
      </c>
      <c r="G8" s="622">
        <v>2.0871892470000004</v>
      </c>
      <c r="H8" s="622">
        <v>7.5454867999999999</v>
      </c>
      <c r="I8" s="622">
        <v>0.76262680000000005</v>
      </c>
      <c r="J8" s="622">
        <v>7.1010340000000021</v>
      </c>
      <c r="K8" s="622">
        <v>0.671068</v>
      </c>
      <c r="L8" s="621">
        <v>58.251344440163933</v>
      </c>
      <c r="M8" s="620">
        <v>18.03978816016393</v>
      </c>
      <c r="O8" s="619"/>
    </row>
    <row r="9" spans="1:15" ht="12" x14ac:dyDescent="0.2">
      <c r="A9" s="627" t="s">
        <v>1322</v>
      </c>
      <c r="B9" s="626">
        <v>2</v>
      </c>
      <c r="C9" s="624" t="s">
        <v>1221</v>
      </c>
      <c r="D9" s="625">
        <v>347.5</v>
      </c>
      <c r="E9" s="624" t="s">
        <v>1684</v>
      </c>
      <c r="F9" s="623">
        <v>5754</v>
      </c>
      <c r="G9" s="622">
        <v>8.7934232099999985</v>
      </c>
      <c r="H9" s="622">
        <v>71.009912599999993</v>
      </c>
      <c r="I9" s="622">
        <v>3.4838062400000007</v>
      </c>
      <c r="J9" s="622">
        <v>33.837566960000011</v>
      </c>
      <c r="K9" s="622">
        <v>2.8272399999999998</v>
      </c>
      <c r="L9" s="621">
        <v>195.52889338167319</v>
      </c>
      <c r="M9" s="620">
        <v>31.145530442473149</v>
      </c>
      <c r="O9" s="619"/>
    </row>
    <row r="10" spans="1:15" ht="12" x14ac:dyDescent="0.2">
      <c r="A10" s="627" t="s">
        <v>1224</v>
      </c>
      <c r="B10" s="626">
        <v>2</v>
      </c>
      <c r="C10" s="624" t="s">
        <v>1221</v>
      </c>
      <c r="D10" s="625">
        <v>247</v>
      </c>
      <c r="E10" s="624" t="s">
        <v>1682</v>
      </c>
      <c r="F10" s="623">
        <v>5195</v>
      </c>
      <c r="G10" s="622">
        <v>6.4459309199999986</v>
      </c>
      <c r="H10" s="622">
        <v>43.69846239999999</v>
      </c>
      <c r="I10" s="622">
        <v>3.5225935999999991</v>
      </c>
      <c r="J10" s="622">
        <v>38.331715199999998</v>
      </c>
      <c r="K10" s="622">
        <v>2.0724799999999992</v>
      </c>
      <c r="L10" s="621">
        <v>259.03909032855455</v>
      </c>
      <c r="M10" s="620">
        <v>116.27236672855456</v>
      </c>
      <c r="O10" s="619"/>
    </row>
    <row r="11" spans="1:15" ht="12" x14ac:dyDescent="0.2">
      <c r="A11" s="627" t="s">
        <v>1244</v>
      </c>
      <c r="B11" s="626">
        <v>2</v>
      </c>
      <c r="C11" s="624" t="s">
        <v>1229</v>
      </c>
      <c r="D11" s="625">
        <v>75.5</v>
      </c>
      <c r="E11" s="624" t="s">
        <v>1683</v>
      </c>
      <c r="F11" s="623">
        <v>4724.5</v>
      </c>
      <c r="G11" s="622">
        <v>1.845087387</v>
      </c>
      <c r="H11" s="622">
        <v>6.1439091999999995</v>
      </c>
      <c r="I11" s="622">
        <v>1.7376856000000003</v>
      </c>
      <c r="J11" s="622">
        <v>8.4104491999999986</v>
      </c>
      <c r="K11" s="622">
        <v>0.59322799999999998</v>
      </c>
      <c r="L11" s="621">
        <v>52.967276087756787</v>
      </c>
      <c r="M11" s="620">
        <v>5.4350114477567919</v>
      </c>
      <c r="O11" s="619"/>
    </row>
    <row r="12" spans="1:15" ht="12" x14ac:dyDescent="0.2">
      <c r="A12" s="627" t="s">
        <v>1323</v>
      </c>
      <c r="B12" s="626">
        <v>2</v>
      </c>
      <c r="C12" s="624" t="s">
        <v>1221</v>
      </c>
      <c r="D12" s="625">
        <v>253</v>
      </c>
      <c r="E12" s="624" t="s">
        <v>1681</v>
      </c>
      <c r="F12" s="623">
        <v>3954.5</v>
      </c>
      <c r="G12" s="622">
        <v>5.576951951999999</v>
      </c>
      <c r="H12" s="622">
        <v>32.33768208</v>
      </c>
      <c r="I12" s="622">
        <v>0.31099823999999998</v>
      </c>
      <c r="J12" s="622">
        <v>11.373833759999997</v>
      </c>
      <c r="K12" s="622">
        <v>1.7930879999999998</v>
      </c>
      <c r="L12" s="621">
        <v>124.21080934139226</v>
      </c>
      <c r="M12" s="620">
        <v>31.928740013392272</v>
      </c>
      <c r="O12" s="619"/>
    </row>
    <row r="13" spans="1:15" ht="12" x14ac:dyDescent="0.2">
      <c r="A13" s="627" t="s">
        <v>1227</v>
      </c>
      <c r="B13" s="626">
        <v>2</v>
      </c>
      <c r="C13" s="624" t="s">
        <v>1221</v>
      </c>
      <c r="D13" s="625">
        <v>235</v>
      </c>
      <c r="E13" s="624" t="s">
        <v>1488</v>
      </c>
      <c r="F13" s="623">
        <v>3507.5</v>
      </c>
      <c r="G13" s="622">
        <v>5.8154459220000012</v>
      </c>
      <c r="H13" s="622">
        <v>37.541263199999996</v>
      </c>
      <c r="I13" s="622">
        <v>6.6075400799999997</v>
      </c>
      <c r="J13" s="622">
        <v>24.617964720000007</v>
      </c>
      <c r="K13" s="622">
        <v>1.8697680000000005</v>
      </c>
      <c r="L13" s="621">
        <v>195.86422779024943</v>
      </c>
      <c r="M13" s="620">
        <v>55.46719977024938</v>
      </c>
      <c r="O13" s="619"/>
    </row>
    <row r="14" spans="1:15" ht="12" x14ac:dyDescent="0.2">
      <c r="A14" s="627" t="s">
        <v>1487</v>
      </c>
      <c r="B14" s="626">
        <v>2</v>
      </c>
      <c r="C14" s="624" t="s">
        <v>1221</v>
      </c>
      <c r="D14" s="625">
        <v>254</v>
      </c>
      <c r="E14" s="624" t="s">
        <v>1680</v>
      </c>
      <c r="F14" s="623">
        <v>2463.5</v>
      </c>
      <c r="G14" s="622">
        <v>5.6331603899999987</v>
      </c>
      <c r="H14" s="622">
        <v>36.304627199999992</v>
      </c>
      <c r="I14" s="622">
        <v>0.25541760000000002</v>
      </c>
      <c r="J14" s="622">
        <v>8.8572240000000004</v>
      </c>
      <c r="K14" s="622">
        <v>1.8111599999999997</v>
      </c>
      <c r="L14" s="621">
        <v>98.578247801021845</v>
      </c>
      <c r="M14" s="620">
        <v>5.8677964250218242</v>
      </c>
      <c r="O14" s="619"/>
    </row>
    <row r="15" spans="1:15" ht="12" x14ac:dyDescent="0.2">
      <c r="A15" s="627" t="s">
        <v>1223</v>
      </c>
      <c r="B15" s="626">
        <v>4</v>
      </c>
      <c r="C15" s="624" t="s">
        <v>1221</v>
      </c>
      <c r="D15" s="625">
        <v>397</v>
      </c>
      <c r="E15" s="624" t="s">
        <v>1485</v>
      </c>
      <c r="F15" s="623">
        <v>2457.5</v>
      </c>
      <c r="G15" s="622">
        <v>10.005201492000001</v>
      </c>
      <c r="H15" s="622">
        <v>45.278023519999991</v>
      </c>
      <c r="I15" s="622">
        <v>1.8350175999999998</v>
      </c>
      <c r="J15" s="622">
        <v>22.512665120000001</v>
      </c>
      <c r="K15" s="622">
        <v>3.2168480000000002</v>
      </c>
      <c r="L15" s="621">
        <v>226.45065595428716</v>
      </c>
      <c r="M15" s="620">
        <v>47.918712610287145</v>
      </c>
      <c r="O15" s="619"/>
    </row>
    <row r="16" spans="1:15" ht="12" x14ac:dyDescent="0.2">
      <c r="A16" s="627" t="s">
        <v>2137</v>
      </c>
      <c r="B16" s="626">
        <v>2</v>
      </c>
      <c r="C16" s="624" t="s">
        <v>1229</v>
      </c>
      <c r="D16" s="625">
        <v>61.5</v>
      </c>
      <c r="E16" s="624" t="s">
        <v>2138</v>
      </c>
      <c r="F16" s="623">
        <v>2449</v>
      </c>
      <c r="G16" s="622">
        <v>1.37286435</v>
      </c>
      <c r="H16" s="622">
        <v>4.6330400000000003</v>
      </c>
      <c r="I16" s="622">
        <v>4.8241522000000009E-2</v>
      </c>
      <c r="J16" s="622">
        <v>4.6058415220000013</v>
      </c>
      <c r="K16" s="622">
        <v>0.44140000000000007</v>
      </c>
      <c r="L16" s="621">
        <v>23.635762438504141</v>
      </c>
      <c r="M16" s="620">
        <v>1.2464096385041381</v>
      </c>
      <c r="O16" s="619"/>
    </row>
    <row r="17" spans="1:15" ht="12" x14ac:dyDescent="0.2">
      <c r="A17" s="627" t="s">
        <v>1251</v>
      </c>
      <c r="B17" s="626">
        <v>2</v>
      </c>
      <c r="C17" s="624" t="s">
        <v>1229</v>
      </c>
      <c r="D17" s="625">
        <v>38.299999999999997</v>
      </c>
      <c r="E17" s="624" t="s">
        <v>1252</v>
      </c>
      <c r="F17" s="623">
        <v>1766</v>
      </c>
      <c r="G17" s="622">
        <v>1.2833637960000004</v>
      </c>
      <c r="H17" s="622">
        <v>3.71908416</v>
      </c>
      <c r="I17" s="622">
        <v>3.1119680000000004E-2</v>
      </c>
      <c r="J17" s="622">
        <v>3.6766017600000001</v>
      </c>
      <c r="K17" s="622">
        <v>0.41262400000000005</v>
      </c>
      <c r="L17" s="621">
        <v>23.242937595660504</v>
      </c>
      <c r="M17" s="620">
        <v>2.3467364116604976</v>
      </c>
      <c r="O17" s="619"/>
    </row>
    <row r="18" spans="1:15" ht="12" x14ac:dyDescent="0.2">
      <c r="A18" s="627" t="s">
        <v>1228</v>
      </c>
      <c r="B18" s="626">
        <v>2</v>
      </c>
      <c r="C18" s="624" t="s">
        <v>1221</v>
      </c>
      <c r="D18" s="625">
        <v>233</v>
      </c>
      <c r="E18" s="624" t="s">
        <v>1489</v>
      </c>
      <c r="F18" s="623">
        <v>1749.5</v>
      </c>
      <c r="G18" s="622">
        <v>4.6006320360000013</v>
      </c>
      <c r="H18" s="622">
        <v>18.932963999999998</v>
      </c>
      <c r="I18" s="622">
        <v>1.0741352</v>
      </c>
      <c r="J18" s="622">
        <v>12.398227359999998</v>
      </c>
      <c r="K18" s="622">
        <v>1.4791840000000001</v>
      </c>
      <c r="L18" s="621">
        <v>105.84304368406779</v>
      </c>
      <c r="M18" s="620">
        <v>22.297302884067793</v>
      </c>
      <c r="O18" s="619"/>
    </row>
    <row r="19" spans="1:15" ht="12" x14ac:dyDescent="0.2">
      <c r="A19" s="627" t="s">
        <v>1225</v>
      </c>
      <c r="B19" s="626">
        <v>2</v>
      </c>
      <c r="C19" s="624" t="s">
        <v>1221</v>
      </c>
      <c r="D19" s="625">
        <v>280</v>
      </c>
      <c r="E19" s="624" t="s">
        <v>1226</v>
      </c>
      <c r="F19" s="623">
        <v>1717.5</v>
      </c>
      <c r="G19" s="622">
        <v>6.3971870820000012</v>
      </c>
      <c r="H19" s="622">
        <v>41.028535920000003</v>
      </c>
      <c r="I19" s="622">
        <v>0.83110829167999978</v>
      </c>
      <c r="J19" s="622">
        <v>18.028475519999994</v>
      </c>
      <c r="K19" s="622">
        <v>2.0568080000000002</v>
      </c>
      <c r="L19" s="621">
        <v>222.1049552032095</v>
      </c>
      <c r="M19" s="620">
        <v>116.08320340720951</v>
      </c>
      <c r="O19" s="619"/>
    </row>
    <row r="20" spans="1:15" ht="12" x14ac:dyDescent="0.2">
      <c r="A20" s="627" t="s">
        <v>1231</v>
      </c>
      <c r="B20" s="626">
        <v>2</v>
      </c>
      <c r="C20" s="624" t="s">
        <v>1229</v>
      </c>
      <c r="D20" s="625">
        <v>85.1</v>
      </c>
      <c r="E20" s="624" t="s">
        <v>1233</v>
      </c>
      <c r="F20" s="623">
        <v>1672.5</v>
      </c>
      <c r="G20" s="622">
        <v>2.354297517</v>
      </c>
      <c r="H20" s="622">
        <v>10.104734400000002</v>
      </c>
      <c r="I20" s="622">
        <v>0.63707879999999995</v>
      </c>
      <c r="J20" s="622">
        <v>6.2594135999999976</v>
      </c>
      <c r="K20" s="622">
        <v>0.75694800000000007</v>
      </c>
      <c r="L20" s="621">
        <v>68.246293531345657</v>
      </c>
      <c r="M20" s="620">
        <v>24.144048211345659</v>
      </c>
      <c r="O20" s="619"/>
    </row>
    <row r="21" spans="1:15" ht="12" x14ac:dyDescent="0.2">
      <c r="A21" s="627" t="s">
        <v>1324</v>
      </c>
      <c r="B21" s="626">
        <v>2</v>
      </c>
      <c r="C21" s="624" t="s">
        <v>1221</v>
      </c>
      <c r="D21" s="625">
        <v>228</v>
      </c>
      <c r="E21" s="624" t="s">
        <v>1678</v>
      </c>
      <c r="F21" s="623">
        <v>1505.5</v>
      </c>
      <c r="G21" s="622">
        <v>5.1452492520000002</v>
      </c>
      <c r="H21" s="622">
        <v>24.061703680000004</v>
      </c>
      <c r="I21" s="622">
        <v>0.39575455999999992</v>
      </c>
      <c r="J21" s="622">
        <v>12.239591359999999</v>
      </c>
      <c r="K21" s="622">
        <v>1.654288</v>
      </c>
      <c r="L21" s="621">
        <v>111.9198891367366</v>
      </c>
      <c r="M21" s="620">
        <v>26.255890288736598</v>
      </c>
      <c r="O21" s="619"/>
    </row>
    <row r="22" spans="1:15" ht="12" x14ac:dyDescent="0.2">
      <c r="A22" s="627" t="s">
        <v>1271</v>
      </c>
      <c r="B22" s="626">
        <v>2</v>
      </c>
      <c r="C22" s="624" t="s">
        <v>1265</v>
      </c>
      <c r="D22" s="625">
        <v>3</v>
      </c>
      <c r="E22" s="624" t="s">
        <v>1327</v>
      </c>
      <c r="F22" s="623">
        <v>1493</v>
      </c>
      <c r="G22" s="622">
        <v>0.14988916799999999</v>
      </c>
      <c r="H22" s="622">
        <v>0.21891912105104397</v>
      </c>
      <c r="I22" s="622">
        <v>1.2906809508641879</v>
      </c>
      <c r="J22" s="622">
        <v>1.6926549123761641</v>
      </c>
      <c r="K22" s="622">
        <v>4.8191999999999999E-2</v>
      </c>
      <c r="L22" s="621">
        <v>15.584472</v>
      </c>
      <c r="M22" s="620">
        <v>7.7922359999999999</v>
      </c>
      <c r="O22" s="619"/>
    </row>
    <row r="23" spans="1:15" ht="12" x14ac:dyDescent="0.2">
      <c r="A23" s="627" t="s">
        <v>1270</v>
      </c>
      <c r="B23" s="626">
        <v>2</v>
      </c>
      <c r="C23" s="624" t="s">
        <v>1249</v>
      </c>
      <c r="D23" s="625">
        <v>6</v>
      </c>
      <c r="E23" s="624" t="s">
        <v>1500</v>
      </c>
      <c r="F23" s="623">
        <v>1433</v>
      </c>
      <c r="G23" s="622">
        <v>0.26259716340000006</v>
      </c>
      <c r="H23" s="622">
        <v>0.35682268800000005</v>
      </c>
      <c r="I23" s="622">
        <v>2.3157425040000001</v>
      </c>
      <c r="J23" s="622">
        <v>5.8753581600000011</v>
      </c>
      <c r="K23" s="622">
        <v>8.4429600000000007E-2</v>
      </c>
      <c r="L23" s="621">
        <v>27.633414677896315</v>
      </c>
      <c r="M23" s="620">
        <v>6.0963625018963139</v>
      </c>
      <c r="O23" s="619"/>
    </row>
    <row r="24" spans="1:15" ht="12" x14ac:dyDescent="0.2">
      <c r="A24" s="627" t="s">
        <v>1243</v>
      </c>
      <c r="B24" s="626">
        <v>2</v>
      </c>
      <c r="C24" s="624" t="s">
        <v>1229</v>
      </c>
      <c r="D24" s="625">
        <v>67.599999999999994</v>
      </c>
      <c r="E24" s="624" t="s">
        <v>1493</v>
      </c>
      <c r="F24" s="623">
        <v>1343.5</v>
      </c>
      <c r="G24" s="622">
        <v>1.6015299299999999</v>
      </c>
      <c r="H24" s="622">
        <v>6.8378520000000007</v>
      </c>
      <c r="I24" s="622">
        <v>5.149200000000001E-2</v>
      </c>
      <c r="J24" s="622">
        <v>3.0600405371999999</v>
      </c>
      <c r="K24" s="622">
        <v>0.51492000000000004</v>
      </c>
      <c r="L24" s="621">
        <v>40.270778001198678</v>
      </c>
      <c r="M24" s="620">
        <v>12.697281201198683</v>
      </c>
      <c r="O24" s="619"/>
    </row>
    <row r="25" spans="1:15" ht="12" x14ac:dyDescent="0.2">
      <c r="A25" s="627" t="s">
        <v>2139</v>
      </c>
      <c r="B25" s="626">
        <v>2</v>
      </c>
      <c r="C25" s="624" t="s">
        <v>1229</v>
      </c>
      <c r="D25" s="625">
        <v>82</v>
      </c>
      <c r="E25" s="624" t="s">
        <v>2140</v>
      </c>
      <c r="F25" s="623">
        <v>1320</v>
      </c>
      <c r="G25" s="622">
        <v>2.0285672549999996</v>
      </c>
      <c r="H25" s="622">
        <v>12.754715599999999</v>
      </c>
      <c r="I25" s="622">
        <v>0.14063020000000004</v>
      </c>
      <c r="J25" s="622">
        <v>3.8612843999999997</v>
      </c>
      <c r="K25" s="622">
        <v>0.65222000000000002</v>
      </c>
      <c r="L25" s="621">
        <v>34.908491836048199</v>
      </c>
      <c r="M25" s="620">
        <v>0.88009873204820999</v>
      </c>
      <c r="O25" s="619"/>
    </row>
    <row r="26" spans="1:15" ht="12" x14ac:dyDescent="0.2">
      <c r="A26" s="627" t="s">
        <v>1321</v>
      </c>
      <c r="B26" s="626">
        <v>4</v>
      </c>
      <c r="C26" s="624" t="s">
        <v>1221</v>
      </c>
      <c r="D26" s="625">
        <v>442</v>
      </c>
      <c r="E26" s="624" t="s">
        <v>1677</v>
      </c>
      <c r="F26" s="623">
        <v>1151</v>
      </c>
      <c r="G26" s="622">
        <v>10.512844056000002</v>
      </c>
      <c r="H26" s="622">
        <v>46.184217600000004</v>
      </c>
      <c r="I26" s="622">
        <v>0.75029568000000002</v>
      </c>
      <c r="J26" s="622">
        <v>24.66079968</v>
      </c>
      <c r="K26" s="622">
        <v>3.3800640000000004</v>
      </c>
      <c r="L26" s="621">
        <v>230.94735313703904</v>
      </c>
      <c r="M26" s="620">
        <v>56.264199089038996</v>
      </c>
      <c r="O26" s="619"/>
    </row>
    <row r="27" spans="1:15" ht="12" x14ac:dyDescent="0.2">
      <c r="A27" s="627" t="s">
        <v>1230</v>
      </c>
      <c r="B27" s="626">
        <v>2</v>
      </c>
      <c r="C27" s="624" t="s">
        <v>1229</v>
      </c>
      <c r="D27" s="625">
        <v>185</v>
      </c>
      <c r="E27" s="624" t="s">
        <v>1490</v>
      </c>
      <c r="F27" s="623">
        <v>1024.5</v>
      </c>
      <c r="G27" s="622">
        <v>4.6181987280000003</v>
      </c>
      <c r="H27" s="622">
        <v>20.516956559999997</v>
      </c>
      <c r="I27" s="622">
        <v>0.86706959999999988</v>
      </c>
      <c r="J27" s="622">
        <v>10.977814000000002</v>
      </c>
      <c r="K27" s="622">
        <v>1.4848319999999997</v>
      </c>
      <c r="L27" s="621">
        <v>103.71434914649285</v>
      </c>
      <c r="M27" s="620">
        <v>21.434733958492856</v>
      </c>
      <c r="O27" s="619"/>
    </row>
    <row r="28" spans="1:15" ht="12" x14ac:dyDescent="0.2">
      <c r="A28" s="627" t="s">
        <v>1239</v>
      </c>
      <c r="B28" s="626">
        <v>2</v>
      </c>
      <c r="C28" s="624" t="s">
        <v>1229</v>
      </c>
      <c r="D28" s="625">
        <v>93.5</v>
      </c>
      <c r="E28" s="624" t="s">
        <v>1679</v>
      </c>
      <c r="F28" s="623">
        <v>965.5</v>
      </c>
      <c r="G28" s="622">
        <v>2.5473445140000002</v>
      </c>
      <c r="H28" s="622">
        <v>11.2338676</v>
      </c>
      <c r="I28" s="622">
        <v>0.36150680000000013</v>
      </c>
      <c r="J28" s="622">
        <v>8.4713806400000013</v>
      </c>
      <c r="K28" s="622">
        <v>0.81901599999999997</v>
      </c>
      <c r="L28" s="621">
        <v>71.434149320000017</v>
      </c>
      <c r="M28" s="620">
        <v>27.798092399999998</v>
      </c>
      <c r="O28" s="619"/>
    </row>
    <row r="29" spans="1:15" ht="12" x14ac:dyDescent="0.2">
      <c r="A29" s="627" t="s">
        <v>1492</v>
      </c>
      <c r="B29" s="626">
        <v>2</v>
      </c>
      <c r="C29" s="624" t="s">
        <v>1229</v>
      </c>
      <c r="D29" s="625">
        <v>97</v>
      </c>
      <c r="E29" s="624" t="s">
        <v>1676</v>
      </c>
      <c r="F29" s="623">
        <v>835</v>
      </c>
      <c r="G29" s="622">
        <v>2.0304209639999997</v>
      </c>
      <c r="H29" s="622">
        <v>12.60482584</v>
      </c>
      <c r="I29" s="622">
        <v>6.934040000000001E-2</v>
      </c>
      <c r="J29" s="622">
        <v>5.3599560000000013</v>
      </c>
      <c r="K29" s="622">
        <v>0.65281600000000017</v>
      </c>
      <c r="L29" s="621">
        <v>35.013023811914998</v>
      </c>
      <c r="M29" s="620">
        <v>1.7145535159149987</v>
      </c>
      <c r="O29" s="619"/>
    </row>
    <row r="30" spans="1:15" ht="12" x14ac:dyDescent="0.2">
      <c r="A30" s="627" t="s">
        <v>1264</v>
      </c>
      <c r="B30" s="626">
        <v>2</v>
      </c>
      <c r="C30" s="624" t="s">
        <v>1265</v>
      </c>
      <c r="D30" s="625">
        <v>6</v>
      </c>
      <c r="E30" s="624" t="s">
        <v>1266</v>
      </c>
      <c r="F30" s="623">
        <v>797</v>
      </c>
      <c r="G30" s="622">
        <v>0.22225846499999999</v>
      </c>
      <c r="H30" s="622">
        <v>0.40140359555958005</v>
      </c>
      <c r="I30" s="622">
        <v>1.2382003619616602</v>
      </c>
      <c r="J30" s="622">
        <v>1.602865418769144</v>
      </c>
      <c r="K30" s="622">
        <v>7.1459999999999996E-2</v>
      </c>
      <c r="L30" s="621">
        <v>26.255807999999998</v>
      </c>
      <c r="M30" s="620">
        <v>13.127903999999999</v>
      </c>
      <c r="O30" s="619"/>
    </row>
    <row r="31" spans="1:15" ht="12" x14ac:dyDescent="0.2">
      <c r="A31" s="627" t="s">
        <v>1675</v>
      </c>
      <c r="B31" s="626">
        <v>2</v>
      </c>
      <c r="C31" s="624" t="s">
        <v>1221</v>
      </c>
      <c r="D31" s="625">
        <v>251</v>
      </c>
      <c r="E31" s="624" t="s">
        <v>1674</v>
      </c>
      <c r="F31" s="623">
        <v>747</v>
      </c>
      <c r="G31" s="622">
        <v>5.6176782291403873</v>
      </c>
      <c r="H31" s="622">
        <v>42.795966406702384</v>
      </c>
      <c r="I31" s="622">
        <v>1.8061822133720391E-5</v>
      </c>
      <c r="J31" s="622">
        <v>5.6352854162756518</v>
      </c>
      <c r="K31" s="622">
        <v>1.8061822133720404</v>
      </c>
      <c r="L31" s="621">
        <v>191.15330956540862</v>
      </c>
      <c r="M31" s="620">
        <v>102.72262839871355</v>
      </c>
      <c r="O31" s="619"/>
    </row>
    <row r="32" spans="1:15" ht="12" x14ac:dyDescent="0.2">
      <c r="A32" s="627" t="s">
        <v>1498</v>
      </c>
      <c r="B32" s="626">
        <v>2</v>
      </c>
      <c r="C32" s="624" t="s">
        <v>1249</v>
      </c>
      <c r="D32" s="625">
        <v>8</v>
      </c>
      <c r="E32" s="624" t="s">
        <v>1499</v>
      </c>
      <c r="F32" s="623">
        <v>614</v>
      </c>
      <c r="G32" s="622">
        <v>0.30116301930000006</v>
      </c>
      <c r="H32" s="622">
        <v>0.38278857600000005</v>
      </c>
      <c r="I32" s="622">
        <v>7.7765106985920012</v>
      </c>
      <c r="J32" s="622">
        <v>8.1222267985920009</v>
      </c>
      <c r="K32" s="622">
        <v>9.682919999999999E-2</v>
      </c>
      <c r="L32" s="621">
        <v>70.363162956681748</v>
      </c>
      <c r="M32" s="620">
        <v>9.2757019326817662</v>
      </c>
      <c r="O32" s="619"/>
    </row>
    <row r="33" spans="1:15" ht="12" x14ac:dyDescent="0.2">
      <c r="A33" s="627" t="s">
        <v>1267</v>
      </c>
      <c r="B33" s="626">
        <v>2</v>
      </c>
      <c r="C33" s="624" t="s">
        <v>1268</v>
      </c>
      <c r="D33" s="625">
        <v>6</v>
      </c>
      <c r="E33" s="624" t="s">
        <v>1269</v>
      </c>
      <c r="F33" s="623">
        <v>551.5</v>
      </c>
      <c r="G33" s="622">
        <v>0.21018772250000001</v>
      </c>
      <c r="H33" s="622">
        <v>0.53407018648018645</v>
      </c>
      <c r="I33" s="622">
        <v>7.2408088578088572E-2</v>
      </c>
      <c r="J33" s="622">
        <v>0.82223785547785533</v>
      </c>
      <c r="K33" s="622">
        <v>6.7579044289044293E-2</v>
      </c>
      <c r="L33" s="621">
        <v>24.519324708624705</v>
      </c>
      <c r="M33" s="620">
        <v>12.259662354312352</v>
      </c>
      <c r="O33" s="619"/>
    </row>
    <row r="34" spans="1:15" ht="12" x14ac:dyDescent="0.2">
      <c r="A34" s="627" t="s">
        <v>1237</v>
      </c>
      <c r="B34" s="626">
        <v>2</v>
      </c>
      <c r="C34" s="624" t="s">
        <v>1229</v>
      </c>
      <c r="D34" s="625">
        <v>116</v>
      </c>
      <c r="E34" s="624" t="s">
        <v>1238</v>
      </c>
      <c r="F34" s="623">
        <v>510</v>
      </c>
      <c r="G34" s="622">
        <v>3.6458350500000005</v>
      </c>
      <c r="H34" s="622">
        <v>12.352166</v>
      </c>
      <c r="I34" s="622">
        <v>0.14789700000000003</v>
      </c>
      <c r="J34" s="622">
        <v>10.898564</v>
      </c>
      <c r="K34" s="622">
        <v>1.1721999999999999</v>
      </c>
      <c r="L34" s="621">
        <v>181.37240209184881</v>
      </c>
      <c r="M34" s="620">
        <v>122.15826097184879</v>
      </c>
      <c r="O34" s="619"/>
    </row>
    <row r="35" spans="1:15" ht="12" x14ac:dyDescent="0.2">
      <c r="A35" s="627" t="s">
        <v>1246</v>
      </c>
      <c r="B35" s="626">
        <v>2</v>
      </c>
      <c r="C35" s="624" t="s">
        <v>1229</v>
      </c>
      <c r="D35" s="625">
        <v>45</v>
      </c>
      <c r="E35" s="624" t="s">
        <v>1247</v>
      </c>
      <c r="F35" s="623">
        <v>467.5</v>
      </c>
      <c r="G35" s="622">
        <v>2.1160896900000004</v>
      </c>
      <c r="H35" s="622">
        <v>5.1061519999999998</v>
      </c>
      <c r="I35" s="622">
        <v>1.5016719999999997</v>
      </c>
      <c r="J35" s="622">
        <v>18.203756000000002</v>
      </c>
      <c r="K35" s="622">
        <v>0.68036000000000008</v>
      </c>
      <c r="L35" s="621">
        <v>67.620011740919921</v>
      </c>
      <c r="M35" s="620">
        <v>18.365330940919925</v>
      </c>
      <c r="O35" s="619"/>
    </row>
    <row r="36" spans="1:15" ht="12" x14ac:dyDescent="0.2">
      <c r="A36" s="627" t="s">
        <v>1263</v>
      </c>
      <c r="B36" s="626">
        <v>2</v>
      </c>
      <c r="C36" s="624" t="s">
        <v>1249</v>
      </c>
      <c r="D36" s="625">
        <v>5.5</v>
      </c>
      <c r="E36" s="624" t="s">
        <v>1501</v>
      </c>
      <c r="F36" s="623">
        <v>352.5</v>
      </c>
      <c r="G36" s="622">
        <v>0.23020826400000002</v>
      </c>
      <c r="H36" s="622">
        <v>0.22498367999999996</v>
      </c>
      <c r="I36" s="622">
        <v>2.5523639999999999</v>
      </c>
      <c r="J36" s="622">
        <v>6.999201600000001</v>
      </c>
      <c r="K36" s="622">
        <v>7.4015999999999998E-2</v>
      </c>
      <c r="L36" s="621">
        <v>27.300981238425489</v>
      </c>
      <c r="M36" s="620">
        <v>5.7437470784254874</v>
      </c>
      <c r="O36" s="619"/>
    </row>
    <row r="37" spans="1:15" ht="12" x14ac:dyDescent="0.2">
      <c r="A37" s="627" t="s">
        <v>1259</v>
      </c>
      <c r="B37" s="626">
        <v>2</v>
      </c>
      <c r="C37" s="624" t="s">
        <v>1249</v>
      </c>
      <c r="D37" s="625">
        <v>16</v>
      </c>
      <c r="E37" s="624" t="s">
        <v>1258</v>
      </c>
      <c r="F37" s="623">
        <v>332</v>
      </c>
      <c r="G37" s="622">
        <v>0.52742997449999995</v>
      </c>
      <c r="H37" s="622">
        <v>0.99619787999999976</v>
      </c>
      <c r="I37" s="622">
        <v>0.42853308000000007</v>
      </c>
      <c r="J37" s="622">
        <v>4.6074051959400002</v>
      </c>
      <c r="K37" s="622">
        <v>0.16957799999999998</v>
      </c>
      <c r="L37" s="621">
        <v>21.041117725640422</v>
      </c>
      <c r="M37" s="620">
        <v>9.7341749416404202</v>
      </c>
      <c r="O37" s="619"/>
    </row>
    <row r="38" spans="1:15" ht="12" x14ac:dyDescent="0.2">
      <c r="A38" s="627" t="s">
        <v>1326</v>
      </c>
      <c r="B38" s="626">
        <v>2</v>
      </c>
      <c r="C38" s="624" t="s">
        <v>1229</v>
      </c>
      <c r="D38" s="625">
        <v>15</v>
      </c>
      <c r="E38" s="624" t="s">
        <v>1497</v>
      </c>
      <c r="F38" s="623">
        <v>331.5</v>
      </c>
      <c r="G38" s="622">
        <v>0.73901654970000008</v>
      </c>
      <c r="H38" s="622">
        <v>2.5014111839999997</v>
      </c>
      <c r="I38" s="622">
        <v>0.50781913134800005</v>
      </c>
      <c r="J38" s="622">
        <v>4.7476896760000002</v>
      </c>
      <c r="K38" s="622">
        <v>0.23760679999999998</v>
      </c>
      <c r="L38" s="621">
        <v>19.624076589602684</v>
      </c>
      <c r="M38" s="620">
        <v>4.8576110952026852</v>
      </c>
      <c r="O38" s="619"/>
    </row>
    <row r="39" spans="1:15" ht="12" x14ac:dyDescent="0.2">
      <c r="A39" s="627" t="s">
        <v>1260</v>
      </c>
      <c r="B39" s="626">
        <v>2</v>
      </c>
      <c r="C39" s="624" t="s">
        <v>1249</v>
      </c>
      <c r="D39" s="625">
        <v>16</v>
      </c>
      <c r="E39" s="624" t="s">
        <v>1261</v>
      </c>
      <c r="F39" s="623">
        <v>307</v>
      </c>
      <c r="G39" s="622">
        <v>0.40168132289999997</v>
      </c>
      <c r="H39" s="622">
        <v>0.86116006800000011</v>
      </c>
      <c r="I39" s="622">
        <v>0.4240161275999999</v>
      </c>
      <c r="J39" s="622">
        <v>2.2519512479999997</v>
      </c>
      <c r="K39" s="622">
        <v>0.12914759999999997</v>
      </c>
      <c r="L39" s="621">
        <v>12.199551474901389</v>
      </c>
      <c r="M39" s="620">
        <v>1.9217391325813908</v>
      </c>
      <c r="O39" s="619"/>
    </row>
    <row r="40" spans="1:15" ht="12" x14ac:dyDescent="0.2">
      <c r="A40" s="627" t="s">
        <v>1502</v>
      </c>
      <c r="B40" s="626">
        <v>1</v>
      </c>
      <c r="C40" s="624" t="s">
        <v>1256</v>
      </c>
      <c r="D40" s="625">
        <v>4</v>
      </c>
      <c r="E40" s="624" t="s">
        <v>1503</v>
      </c>
      <c r="F40" s="623">
        <v>295</v>
      </c>
      <c r="G40" s="622">
        <v>0.10310095603260869</v>
      </c>
      <c r="H40" s="622">
        <v>0.16863043478260872</v>
      </c>
      <c r="I40" s="622">
        <v>4.3802698278985516E-2</v>
      </c>
      <c r="J40" s="622">
        <v>0.45474268115942035</v>
      </c>
      <c r="K40" s="622">
        <v>3.3148768115942036E-2</v>
      </c>
      <c r="L40" s="621">
        <v>12.218242028985507</v>
      </c>
      <c r="M40" s="620">
        <v>6.1091210144927537</v>
      </c>
      <c r="O40" s="619"/>
    </row>
    <row r="41" spans="1:15" ht="12" x14ac:dyDescent="0.2">
      <c r="A41" s="627" t="s">
        <v>1234</v>
      </c>
      <c r="B41" s="626">
        <v>2</v>
      </c>
      <c r="C41" s="624" t="s">
        <v>1229</v>
      </c>
      <c r="D41" s="625">
        <v>165</v>
      </c>
      <c r="E41" s="624" t="s">
        <v>1491</v>
      </c>
      <c r="F41" s="623">
        <v>280</v>
      </c>
      <c r="G41" s="622">
        <v>4.0951666470000001</v>
      </c>
      <c r="H41" s="622">
        <v>19.307985960000003</v>
      </c>
      <c r="I41" s="622">
        <v>1.3934575200000001</v>
      </c>
      <c r="J41" s="622">
        <v>12.242632200000003</v>
      </c>
      <c r="K41" s="622">
        <v>1.3166680000000002</v>
      </c>
      <c r="L41" s="621">
        <v>133.7073160469528</v>
      </c>
      <c r="M41" s="620">
        <v>49.672881854952806</v>
      </c>
      <c r="O41" s="619"/>
    </row>
    <row r="42" spans="1:15" ht="12" x14ac:dyDescent="0.2">
      <c r="A42" s="627" t="s">
        <v>1495</v>
      </c>
      <c r="B42" s="626">
        <v>3</v>
      </c>
      <c r="C42" s="624" t="s">
        <v>1249</v>
      </c>
      <c r="D42" s="625">
        <v>21</v>
      </c>
      <c r="E42" s="624" t="s">
        <v>1496</v>
      </c>
      <c r="F42" s="623">
        <v>260</v>
      </c>
      <c r="G42" s="622">
        <v>0.42895323900000004</v>
      </c>
      <c r="H42" s="622">
        <v>1.0352707200000002</v>
      </c>
      <c r="I42" s="622">
        <v>0.79297704000000002</v>
      </c>
      <c r="J42" s="622">
        <v>4.3863249600000014</v>
      </c>
      <c r="K42" s="622">
        <v>0.13791599999999998</v>
      </c>
      <c r="L42" s="621">
        <v>13.67418615336236</v>
      </c>
      <c r="M42" s="620">
        <v>0.37144988136235979</v>
      </c>
      <c r="O42" s="619"/>
    </row>
    <row r="43" spans="1:15" ht="12" x14ac:dyDescent="0.2">
      <c r="A43" s="627" t="s">
        <v>1262</v>
      </c>
      <c r="B43" s="626">
        <v>2</v>
      </c>
      <c r="C43" s="624" t="s">
        <v>1249</v>
      </c>
      <c r="D43" s="625">
        <v>10</v>
      </c>
      <c r="E43" s="624" t="s">
        <v>1496</v>
      </c>
      <c r="F43" s="623">
        <v>253.5</v>
      </c>
      <c r="G43" s="622">
        <v>0.28596882600000001</v>
      </c>
      <c r="H43" s="622">
        <v>0.6901804800000001</v>
      </c>
      <c r="I43" s="622">
        <v>0.52865136000000001</v>
      </c>
      <c r="J43" s="622">
        <v>2.92421664</v>
      </c>
      <c r="K43" s="622">
        <v>9.1943999999999998E-2</v>
      </c>
      <c r="L43" s="621">
        <v>9.1161241022415709</v>
      </c>
      <c r="M43" s="620">
        <v>0.2476332542415732</v>
      </c>
      <c r="O43" s="619"/>
    </row>
    <row r="44" spans="1:15" ht="12" x14ac:dyDescent="0.2">
      <c r="A44" s="627" t="s">
        <v>1494</v>
      </c>
      <c r="B44" s="626">
        <v>3</v>
      </c>
      <c r="C44" s="624" t="s">
        <v>1249</v>
      </c>
      <c r="D44" s="625">
        <v>31</v>
      </c>
      <c r="E44" s="624" t="s">
        <v>1254</v>
      </c>
      <c r="F44" s="623">
        <v>241.5</v>
      </c>
      <c r="G44" s="622">
        <v>0.68413058999999987</v>
      </c>
      <c r="H44" s="622">
        <v>1.4771318400000002</v>
      </c>
      <c r="I44" s="622">
        <v>0.28369517399999994</v>
      </c>
      <c r="J44" s="622">
        <v>5.3701869600000016</v>
      </c>
      <c r="K44" s="622">
        <v>0.21995999999999999</v>
      </c>
      <c r="L44" s="621">
        <v>63.461205881462966</v>
      </c>
      <c r="M44" s="620">
        <v>50.941569833462935</v>
      </c>
      <c r="O44" s="619"/>
    </row>
    <row r="45" spans="1:15" ht="12" x14ac:dyDescent="0.2">
      <c r="A45" s="627" t="s">
        <v>1241</v>
      </c>
      <c r="B45" s="626">
        <v>2</v>
      </c>
      <c r="C45" s="624" t="s">
        <v>1229</v>
      </c>
      <c r="D45" s="625">
        <v>68</v>
      </c>
      <c r="E45" s="624" t="s">
        <v>1242</v>
      </c>
      <c r="F45" s="623">
        <v>204</v>
      </c>
      <c r="G45" s="622">
        <v>2.2598081219999999</v>
      </c>
      <c r="H45" s="622">
        <v>6.9834632000000001</v>
      </c>
      <c r="I45" s="622">
        <v>0.59661084799999997</v>
      </c>
      <c r="J45" s="622">
        <v>10.621159199999999</v>
      </c>
      <c r="K45" s="622">
        <v>0.72656799999999988</v>
      </c>
      <c r="L45" s="621">
        <v>58.898691401347989</v>
      </c>
      <c r="M45" s="620">
        <v>18.236168901347988</v>
      </c>
      <c r="O45" s="619"/>
    </row>
    <row r="46" spans="1:15" ht="12" x14ac:dyDescent="0.2">
      <c r="A46" s="627" t="s">
        <v>1248</v>
      </c>
      <c r="B46" s="626">
        <v>2</v>
      </c>
      <c r="C46" s="624" t="s">
        <v>1249</v>
      </c>
      <c r="D46" s="625">
        <v>43</v>
      </c>
      <c r="E46" s="624" t="s">
        <v>1250</v>
      </c>
      <c r="F46" s="623">
        <v>174</v>
      </c>
      <c r="G46" s="622">
        <v>0.94333882499999999</v>
      </c>
      <c r="H46" s="622">
        <v>2.3913913199999999</v>
      </c>
      <c r="I46" s="622">
        <v>0.21876263999999998</v>
      </c>
      <c r="J46" s="622">
        <v>5.6491971599999999</v>
      </c>
      <c r="K46" s="622">
        <v>0.30330000000000007</v>
      </c>
      <c r="L46" s="621">
        <v>65.031577150158753</v>
      </c>
      <c r="M46" s="620">
        <v>48.604904254158747</v>
      </c>
      <c r="O46" s="619"/>
    </row>
    <row r="47" spans="1:15" ht="12" x14ac:dyDescent="0.2">
      <c r="A47" s="627" t="s">
        <v>1253</v>
      </c>
      <c r="B47" s="626">
        <v>2</v>
      </c>
      <c r="C47" s="624" t="s">
        <v>1229</v>
      </c>
      <c r="D47" s="625">
        <v>38.6</v>
      </c>
      <c r="E47" s="624" t="s">
        <v>1325</v>
      </c>
      <c r="F47" s="623">
        <v>164</v>
      </c>
      <c r="G47" s="622">
        <v>1.2097255170000001</v>
      </c>
      <c r="H47" s="622">
        <v>3.2843664000000006</v>
      </c>
      <c r="I47" s="622">
        <v>3.6737760000000001E-2</v>
      </c>
      <c r="J47" s="622">
        <v>3.8685749200000008</v>
      </c>
      <c r="K47" s="622">
        <v>0.38894800000000002</v>
      </c>
      <c r="L47" s="621">
        <v>21.178055236625717</v>
      </c>
      <c r="M47" s="620">
        <v>1.3351190926257142</v>
      </c>
      <c r="O47" s="619"/>
    </row>
    <row r="48" spans="1:15" ht="12" x14ac:dyDescent="0.2">
      <c r="A48" s="627" t="s">
        <v>1255</v>
      </c>
      <c r="B48" s="626">
        <v>2</v>
      </c>
      <c r="C48" s="624" t="s">
        <v>1256</v>
      </c>
      <c r="D48" s="625">
        <v>29</v>
      </c>
      <c r="E48" s="624" t="s">
        <v>1257</v>
      </c>
      <c r="F48" s="623">
        <v>164</v>
      </c>
      <c r="G48" s="622">
        <v>0.96843642187499979</v>
      </c>
      <c r="H48" s="622">
        <v>3.4306434090909095</v>
      </c>
      <c r="I48" s="622">
        <v>3.1136931818181822E-6</v>
      </c>
      <c r="J48" s="622">
        <v>1.8215099999999997</v>
      </c>
      <c r="K48" s="622">
        <v>0.31136931818181818</v>
      </c>
      <c r="L48" s="621">
        <v>113.23753409090909</v>
      </c>
      <c r="M48" s="620">
        <v>56.618767045454547</v>
      </c>
      <c r="O48" s="619"/>
    </row>
    <row r="49" spans="1:15" ht="12" x14ac:dyDescent="0.2">
      <c r="A49" s="627" t="s">
        <v>2141</v>
      </c>
      <c r="B49" s="626">
        <v>4</v>
      </c>
      <c r="C49" s="624" t="s">
        <v>1221</v>
      </c>
      <c r="D49" s="625">
        <v>280</v>
      </c>
      <c r="E49" s="624" t="s">
        <v>2142</v>
      </c>
      <c r="F49" s="623">
        <v>152</v>
      </c>
      <c r="G49" s="622">
        <v>5.5973303099999994</v>
      </c>
      <c r="H49" s="622">
        <v>29.010037199999996</v>
      </c>
      <c r="I49" s="622">
        <v>3.7185323519999991</v>
      </c>
      <c r="J49" s="622">
        <v>23.335810559999999</v>
      </c>
      <c r="K49" s="622">
        <v>1.7996399999999999</v>
      </c>
      <c r="L49" s="621">
        <v>541.40760817082491</v>
      </c>
      <c r="M49" s="620">
        <v>428.40760273082486</v>
      </c>
      <c r="O49" s="619"/>
    </row>
    <row r="50" spans="1:15" ht="12" x14ac:dyDescent="0.2">
      <c r="A50" s="627" t="s">
        <v>2143</v>
      </c>
      <c r="B50" s="626">
        <v>2</v>
      </c>
      <c r="C50" s="624" t="s">
        <v>1229</v>
      </c>
      <c r="D50" s="625">
        <v>19</v>
      </c>
      <c r="E50" s="624" t="s">
        <v>2144</v>
      </c>
      <c r="F50" s="623">
        <v>147</v>
      </c>
      <c r="G50" s="622">
        <v>0.87098196899999991</v>
      </c>
      <c r="H50" s="622">
        <v>2.5826290400000005</v>
      </c>
      <c r="I50" s="622">
        <v>0.40007379999999992</v>
      </c>
      <c r="J50" s="622">
        <v>2.6078058</v>
      </c>
      <c r="K50" s="622">
        <v>0.28003600000000001</v>
      </c>
      <c r="L50" s="621">
        <v>23.779037341592979</v>
      </c>
      <c r="M50" s="620">
        <v>3.8267384735929775</v>
      </c>
      <c r="O50" s="619"/>
    </row>
    <row r="51" spans="1:15" ht="12" x14ac:dyDescent="0.2">
      <c r="A51" s="627" t="s">
        <v>2145</v>
      </c>
      <c r="B51" s="626">
        <v>2</v>
      </c>
      <c r="C51" s="624" t="s">
        <v>1249</v>
      </c>
      <c r="D51" s="625">
        <v>9</v>
      </c>
      <c r="E51" s="624" t="s">
        <v>1496</v>
      </c>
      <c r="F51" s="623">
        <v>131</v>
      </c>
      <c r="G51" s="622">
        <v>0.28596882600000001</v>
      </c>
      <c r="H51" s="622">
        <v>0.69018047999999999</v>
      </c>
      <c r="I51" s="622">
        <v>0.5286513599999999</v>
      </c>
      <c r="J51" s="622">
        <v>2.92421664</v>
      </c>
      <c r="K51" s="622">
        <v>9.1943999999999998E-2</v>
      </c>
      <c r="L51" s="621">
        <v>9.1161241022415727</v>
      </c>
      <c r="M51" s="620">
        <v>0.24763325424157315</v>
      </c>
      <c r="O51" s="619"/>
    </row>
    <row r="52" spans="1:15" ht="12" x14ac:dyDescent="0.2">
      <c r="A52" s="627" t="s">
        <v>1486</v>
      </c>
      <c r="B52" s="626">
        <v>2</v>
      </c>
      <c r="C52" s="624" t="s">
        <v>1221</v>
      </c>
      <c r="D52" s="625">
        <v>316</v>
      </c>
      <c r="E52" s="624" t="s">
        <v>1226</v>
      </c>
      <c r="F52" s="623">
        <v>125.5</v>
      </c>
      <c r="G52" s="622">
        <v>6.3971870819999994</v>
      </c>
      <c r="H52" s="622">
        <v>41.028535919999996</v>
      </c>
      <c r="I52" s="622">
        <v>0.83110829167999989</v>
      </c>
      <c r="J52" s="622">
        <v>18.028475520000004</v>
      </c>
      <c r="K52" s="622">
        <v>2.0568079999999997</v>
      </c>
      <c r="L52" s="621">
        <v>222.1049552032095</v>
      </c>
      <c r="M52" s="620">
        <v>116.0832034072095</v>
      </c>
      <c r="O52" s="619"/>
    </row>
    <row r="53" spans="1:15" ht="12" x14ac:dyDescent="0.2">
      <c r="A53" s="627" t="s">
        <v>1673</v>
      </c>
      <c r="B53" s="626">
        <v>1</v>
      </c>
      <c r="C53" s="624" t="s">
        <v>1672</v>
      </c>
      <c r="D53" s="625">
        <v>1.2</v>
      </c>
      <c r="E53" s="624" t="s">
        <v>1671</v>
      </c>
      <c r="F53" s="623">
        <v>105</v>
      </c>
      <c r="G53" s="622">
        <v>8.2627776000000017E-3</v>
      </c>
      <c r="H53" s="622">
        <v>5.058540000000001E-2</v>
      </c>
      <c r="I53" s="622">
        <v>7.0010999999999997E-3</v>
      </c>
      <c r="J53" s="622">
        <v>2.9228399999999991E-2</v>
      </c>
      <c r="K53" s="622">
        <v>5.2164000000000004E-5</v>
      </c>
      <c r="L53" s="621">
        <v>0.62378455499999996</v>
      </c>
      <c r="M53" s="620">
        <v>0.20059200000000002</v>
      </c>
      <c r="O53" s="619"/>
    </row>
    <row r="54" spans="1:15" ht="12" x14ac:dyDescent="0.2">
      <c r="A54" s="627" t="s">
        <v>1220</v>
      </c>
      <c r="B54" s="626">
        <v>4</v>
      </c>
      <c r="C54" s="624" t="s">
        <v>1221</v>
      </c>
      <c r="D54" s="625">
        <v>569</v>
      </c>
      <c r="E54" s="624" t="s">
        <v>1222</v>
      </c>
      <c r="F54" s="623">
        <v>97</v>
      </c>
      <c r="G54" s="622">
        <v>11.562914219999998</v>
      </c>
      <c r="H54" s="622">
        <v>68.81722400000001</v>
      </c>
      <c r="I54" s="622">
        <v>0.2475136</v>
      </c>
      <c r="J54" s="622">
        <v>20.143168000000003</v>
      </c>
      <c r="K54" s="622">
        <v>3.7176800000000001</v>
      </c>
      <c r="L54" s="621">
        <v>383.36689482326943</v>
      </c>
      <c r="M54" s="620">
        <v>187.1069071432695</v>
      </c>
      <c r="O54" s="619"/>
    </row>
    <row r="55" spans="1:15" ht="12" x14ac:dyDescent="0.2">
      <c r="A55" s="1439"/>
      <c r="B55" s="1439"/>
      <c r="C55" s="1439"/>
      <c r="D55" s="1439"/>
      <c r="E55" s="1439"/>
      <c r="F55" s="1439"/>
      <c r="G55" s="1439"/>
      <c r="H55" s="1439"/>
      <c r="I55" s="1439"/>
      <c r="J55" s="1439"/>
      <c r="K55" s="1439"/>
      <c r="L55" s="618"/>
      <c r="M55" s="1440"/>
    </row>
    <row r="56" spans="1:15" ht="12.75" x14ac:dyDescent="0.2">
      <c r="A56" s="452" t="s">
        <v>1272</v>
      </c>
      <c r="B56" s="617"/>
      <c r="C56" s="617"/>
      <c r="D56" s="617"/>
      <c r="E56" s="617"/>
      <c r="F56" s="617"/>
      <c r="G56" s="617"/>
      <c r="H56" s="617"/>
      <c r="I56" s="617"/>
      <c r="J56" s="617"/>
      <c r="K56" s="617"/>
      <c r="L56" s="617"/>
    </row>
    <row r="57" spans="1:15" ht="12.75" x14ac:dyDescent="0.2">
      <c r="A57" s="617" t="s">
        <v>1273</v>
      </c>
      <c r="B57" s="617"/>
      <c r="C57" s="617"/>
      <c r="D57" s="617"/>
      <c r="E57" s="617"/>
      <c r="F57" s="617"/>
      <c r="G57" s="617"/>
      <c r="H57" s="617"/>
      <c r="I57" s="617"/>
      <c r="J57" s="617"/>
      <c r="K57" s="617"/>
      <c r="L57" s="617"/>
    </row>
    <row r="58" spans="1:15" ht="12.75" x14ac:dyDescent="0.2">
      <c r="A58" s="617" t="s">
        <v>1274</v>
      </c>
      <c r="B58" s="617"/>
      <c r="C58" s="617"/>
      <c r="D58" s="617"/>
      <c r="E58" s="617"/>
      <c r="F58" s="617"/>
      <c r="G58" s="617"/>
      <c r="H58" s="617"/>
      <c r="I58" s="617"/>
      <c r="J58" s="617"/>
      <c r="K58" s="617"/>
      <c r="L58" s="617"/>
    </row>
  </sheetData>
  <mergeCells count="1">
    <mergeCell ref="A1:D1"/>
  </mergeCells>
  <hyperlinks>
    <hyperlink ref="A1" location="Contents!A1" display="To table of contents" xr:uid="{13998ECA-9877-45D4-A0B5-8E0516D30CAB}"/>
  </hyperlinks>
  <pageMargins left="0.52" right="0.31" top="0.61" bottom="0.61" header="0.5" footer="0.5"/>
  <pageSetup paperSize="9" scale="69" orientation="landscape" r:id="rId1"/>
  <headerFooter alignWithMargins="0"/>
  <customProperties>
    <customPr name="EpmWorksheetKeyString_GUID" r:id="rId2"/>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33A20-B1F1-478B-ACC4-4B0139D97855}">
  <sheetPr codeName="Blad59">
    <tabColor theme="4" tint="0.79998168889431442"/>
    <pageSetUpPr fitToPage="1"/>
  </sheetPr>
  <dimension ref="A1:I80"/>
  <sheetViews>
    <sheetView zoomScale="55" zoomScaleNormal="55" workbookViewId="0">
      <selection activeCell="A57" sqref="A57"/>
    </sheetView>
  </sheetViews>
  <sheetFormatPr defaultColWidth="10.6640625" defaultRowHeight="12.75" x14ac:dyDescent="0.2"/>
  <cols>
    <col min="1" max="1" width="59" style="19" customWidth="1"/>
    <col min="2" max="2" width="15.83203125" style="19" customWidth="1"/>
    <col min="3" max="9" width="13.6640625" style="19" customWidth="1"/>
    <col min="10" max="16384" width="10.6640625" style="19"/>
  </cols>
  <sheetData>
    <row r="1" spans="1:9" ht="28.5" customHeight="1" x14ac:dyDescent="0.2">
      <c r="A1" s="1744" t="s">
        <v>2</v>
      </c>
      <c r="B1" s="1744"/>
      <c r="C1" s="1744"/>
      <c r="D1" s="1744"/>
    </row>
    <row r="2" spans="1:9" ht="20.25" x14ac:dyDescent="0.3">
      <c r="A2" s="332" t="s">
        <v>1275</v>
      </c>
    </row>
    <row r="3" spans="1:9" ht="14.25" x14ac:dyDescent="0.2">
      <c r="A3" s="1441" t="s">
        <v>1171</v>
      </c>
      <c r="B3" s="1442" t="s">
        <v>1276</v>
      </c>
      <c r="C3" s="1401" t="s">
        <v>1277</v>
      </c>
      <c r="D3" s="1401" t="s">
        <v>1278</v>
      </c>
      <c r="E3" s="1401" t="s">
        <v>1279</v>
      </c>
      <c r="F3" s="1401" t="s">
        <v>1280</v>
      </c>
      <c r="G3" s="1401" t="s">
        <v>1281</v>
      </c>
      <c r="H3" s="1401" t="s">
        <v>1282</v>
      </c>
      <c r="I3" s="1400" t="s">
        <v>1283</v>
      </c>
    </row>
    <row r="4" spans="1:9" x14ac:dyDescent="0.2">
      <c r="A4" s="1443"/>
      <c r="B4" s="518"/>
      <c r="C4" s="1444" t="s">
        <v>1284</v>
      </c>
      <c r="D4" s="517"/>
      <c r="E4" s="517"/>
      <c r="F4" s="517"/>
      <c r="G4" s="517"/>
      <c r="H4" s="517"/>
      <c r="I4" s="1445"/>
    </row>
    <row r="5" spans="1:9" x14ac:dyDescent="0.2">
      <c r="A5" s="453" t="s">
        <v>1285</v>
      </c>
      <c r="B5" s="604"/>
      <c r="C5" s="633"/>
      <c r="D5" s="596"/>
      <c r="E5" s="596"/>
      <c r="F5" s="596"/>
      <c r="G5" s="596"/>
      <c r="H5" s="596"/>
      <c r="I5" s="428"/>
    </row>
    <row r="6" spans="1:9" x14ac:dyDescent="0.2">
      <c r="A6" s="436" t="s">
        <v>1286</v>
      </c>
      <c r="B6" s="634"/>
      <c r="C6" s="633">
        <v>56</v>
      </c>
      <c r="D6" s="596">
        <v>34</v>
      </c>
      <c r="E6" s="596">
        <v>30</v>
      </c>
      <c r="F6" s="596">
        <v>30</v>
      </c>
      <c r="G6" s="596">
        <v>24</v>
      </c>
      <c r="H6" s="596">
        <v>0</v>
      </c>
      <c r="I6" s="428">
        <v>18</v>
      </c>
    </row>
    <row r="7" spans="1:9" x14ac:dyDescent="0.2">
      <c r="A7" s="436" t="s">
        <v>1287</v>
      </c>
      <c r="B7" s="634"/>
      <c r="C7" s="633">
        <v>120</v>
      </c>
      <c r="D7" s="596">
        <v>100</v>
      </c>
      <c r="E7" s="596">
        <v>150</v>
      </c>
      <c r="F7" s="596">
        <v>150</v>
      </c>
      <c r="G7" s="596">
        <v>30</v>
      </c>
      <c r="H7" s="596">
        <v>390</v>
      </c>
      <c r="I7" s="428">
        <v>300</v>
      </c>
    </row>
    <row r="8" spans="1:9" x14ac:dyDescent="0.2">
      <c r="A8" s="436" t="s">
        <v>1288</v>
      </c>
      <c r="B8" s="634"/>
      <c r="C8" s="633">
        <v>240</v>
      </c>
      <c r="D8" s="596">
        <v>240</v>
      </c>
      <c r="E8" s="596">
        <v>270</v>
      </c>
      <c r="F8" s="596">
        <v>270</v>
      </c>
      <c r="G8" s="596">
        <v>96</v>
      </c>
      <c r="H8" s="596">
        <v>390</v>
      </c>
      <c r="I8" s="428">
        <v>270</v>
      </c>
    </row>
    <row r="9" spans="1:9" x14ac:dyDescent="0.2">
      <c r="A9" s="436" t="s">
        <v>1289</v>
      </c>
      <c r="B9" s="634"/>
      <c r="C9" s="633">
        <v>1015</v>
      </c>
      <c r="D9" s="596">
        <v>1015</v>
      </c>
      <c r="E9" s="596">
        <v>1015</v>
      </c>
      <c r="F9" s="596">
        <v>1015</v>
      </c>
      <c r="G9" s="596">
        <v>780</v>
      </c>
      <c r="H9" s="596">
        <v>420</v>
      </c>
      <c r="I9" s="428">
        <v>960</v>
      </c>
    </row>
    <row r="10" spans="1:9" x14ac:dyDescent="0.2">
      <c r="A10" s="436" t="s">
        <v>1504</v>
      </c>
      <c r="B10" s="634"/>
      <c r="C10" s="633">
        <v>1600</v>
      </c>
      <c r="D10" s="596">
        <v>1600</v>
      </c>
      <c r="E10" s="596">
        <v>1200</v>
      </c>
      <c r="F10" s="596">
        <v>1200</v>
      </c>
      <c r="G10" s="596">
        <v>1200</v>
      </c>
      <c r="H10" s="596">
        <v>420</v>
      </c>
      <c r="I10" s="428">
        <v>960</v>
      </c>
    </row>
    <row r="11" spans="1:9" x14ac:dyDescent="0.2">
      <c r="A11" s="436" t="s">
        <v>1505</v>
      </c>
      <c r="B11" s="604" t="s">
        <v>1506</v>
      </c>
      <c r="C11" s="633">
        <v>1580</v>
      </c>
      <c r="D11" s="596">
        <v>1580</v>
      </c>
      <c r="E11" s="596">
        <v>1170</v>
      </c>
      <c r="F11" s="596">
        <v>1170</v>
      </c>
      <c r="G11" s="596">
        <v>1170</v>
      </c>
      <c r="H11" s="596">
        <v>420</v>
      </c>
      <c r="I11" s="428">
        <v>1024</v>
      </c>
    </row>
    <row r="12" spans="1:9" x14ac:dyDescent="0.2">
      <c r="A12" s="524"/>
      <c r="B12" s="523"/>
      <c r="C12" s="524"/>
      <c r="D12" s="523"/>
      <c r="E12" s="523"/>
      <c r="F12" s="523"/>
      <c r="G12" s="523"/>
      <c r="H12" s="523"/>
      <c r="I12" s="525"/>
    </row>
    <row r="13" spans="1:9" ht="14.25" x14ac:dyDescent="0.2">
      <c r="A13" s="1441" t="s">
        <v>1507</v>
      </c>
      <c r="B13" s="1442" t="s">
        <v>1276</v>
      </c>
      <c r="C13" s="1401" t="s">
        <v>1277</v>
      </c>
      <c r="D13" s="1401" t="s">
        <v>1278</v>
      </c>
      <c r="E13" s="1401" t="s">
        <v>1279</v>
      </c>
      <c r="F13" s="1401" t="s">
        <v>1280</v>
      </c>
      <c r="G13" s="1401" t="s">
        <v>1281</v>
      </c>
      <c r="H13" s="1401" t="s">
        <v>1282</v>
      </c>
      <c r="I13" s="1400" t="s">
        <v>1283</v>
      </c>
    </row>
    <row r="14" spans="1:9" x14ac:dyDescent="0.2">
      <c r="A14" s="1443"/>
      <c r="B14" s="518"/>
      <c r="C14" s="1444" t="s">
        <v>1284</v>
      </c>
      <c r="D14" s="517"/>
      <c r="E14" s="517"/>
      <c r="F14" s="517"/>
      <c r="G14" s="517"/>
      <c r="H14" s="517"/>
      <c r="I14" s="1445"/>
    </row>
    <row r="15" spans="1:9" x14ac:dyDescent="0.2">
      <c r="A15" s="453" t="s">
        <v>1285</v>
      </c>
      <c r="B15" s="604"/>
      <c r="C15" s="633"/>
      <c r="D15" s="596"/>
      <c r="E15" s="596"/>
      <c r="F15" s="596"/>
      <c r="G15" s="596"/>
      <c r="H15" s="596"/>
      <c r="I15" s="428"/>
    </row>
    <row r="16" spans="1:9" x14ac:dyDescent="0.2">
      <c r="A16" s="436" t="s">
        <v>1286</v>
      </c>
      <c r="B16" s="634"/>
      <c r="C16" s="633">
        <v>56</v>
      </c>
      <c r="D16" s="596">
        <v>34</v>
      </c>
      <c r="E16" s="596">
        <v>30</v>
      </c>
      <c r="F16" s="596">
        <v>30</v>
      </c>
      <c r="G16" s="596">
        <v>24</v>
      </c>
      <c r="H16" s="596">
        <v>0</v>
      </c>
      <c r="I16" s="428">
        <v>18</v>
      </c>
    </row>
    <row r="17" spans="1:9" x14ac:dyDescent="0.2">
      <c r="A17" s="436" t="s">
        <v>1287</v>
      </c>
      <c r="B17" s="634"/>
      <c r="C17" s="633">
        <v>120</v>
      </c>
      <c r="D17" s="596">
        <v>100</v>
      </c>
      <c r="E17" s="596">
        <v>150</v>
      </c>
      <c r="F17" s="596">
        <v>150</v>
      </c>
      <c r="G17" s="596">
        <v>30</v>
      </c>
      <c r="H17" s="596">
        <v>390</v>
      </c>
      <c r="I17" s="428">
        <v>300</v>
      </c>
    </row>
    <row r="18" spans="1:9" x14ac:dyDescent="0.2">
      <c r="A18" s="436" t="s">
        <v>1288</v>
      </c>
      <c r="B18" s="634"/>
      <c r="C18" s="633">
        <v>240</v>
      </c>
      <c r="D18" s="596">
        <v>240</v>
      </c>
      <c r="E18" s="596">
        <v>270</v>
      </c>
      <c r="F18" s="596">
        <v>270</v>
      </c>
      <c r="G18" s="596">
        <v>96</v>
      </c>
      <c r="H18" s="596">
        <v>390</v>
      </c>
      <c r="I18" s="428">
        <v>270</v>
      </c>
    </row>
    <row r="19" spans="1:9" x14ac:dyDescent="0.2">
      <c r="A19" s="436" t="s">
        <v>1508</v>
      </c>
      <c r="B19" s="634"/>
      <c r="C19" s="633">
        <v>900</v>
      </c>
      <c r="D19" s="596">
        <v>900</v>
      </c>
      <c r="E19" s="596">
        <v>760</v>
      </c>
      <c r="F19" s="596">
        <v>760</v>
      </c>
      <c r="G19" s="596">
        <v>760</v>
      </c>
      <c r="H19" s="596">
        <v>420</v>
      </c>
      <c r="I19" s="428">
        <v>600</v>
      </c>
    </row>
    <row r="20" spans="1:9" x14ac:dyDescent="0.2">
      <c r="A20" s="436" t="s">
        <v>1505</v>
      </c>
      <c r="B20" s="604" t="s">
        <v>1506</v>
      </c>
      <c r="C20" s="633">
        <v>800</v>
      </c>
      <c r="D20" s="596">
        <v>800</v>
      </c>
      <c r="E20" s="596">
        <v>710</v>
      </c>
      <c r="F20" s="596">
        <v>710</v>
      </c>
      <c r="G20" s="596">
        <v>710</v>
      </c>
      <c r="H20" s="596">
        <v>420</v>
      </c>
      <c r="I20" s="428">
        <v>610</v>
      </c>
    </row>
    <row r="21" spans="1:9" x14ac:dyDescent="0.2">
      <c r="A21" s="524"/>
      <c r="B21" s="523"/>
      <c r="C21" s="524"/>
      <c r="D21" s="523"/>
      <c r="E21" s="523"/>
      <c r="F21" s="523"/>
      <c r="G21" s="523"/>
      <c r="H21" s="523"/>
      <c r="I21" s="525"/>
    </row>
    <row r="22" spans="1:9" ht="14.25" x14ac:dyDescent="0.2">
      <c r="A22" s="1441" t="s">
        <v>1509</v>
      </c>
      <c r="B22" s="1442" t="s">
        <v>1276</v>
      </c>
      <c r="C22" s="1401" t="s">
        <v>1277</v>
      </c>
      <c r="D22" s="1401" t="s">
        <v>1278</v>
      </c>
      <c r="E22" s="1401" t="s">
        <v>1279</v>
      </c>
      <c r="F22" s="1401" t="s">
        <v>1280</v>
      </c>
      <c r="G22" s="1401" t="s">
        <v>1281</v>
      </c>
      <c r="H22" s="1401" t="s">
        <v>1282</v>
      </c>
      <c r="I22" s="1400" t="s">
        <v>1283</v>
      </c>
    </row>
    <row r="23" spans="1:9" x14ac:dyDescent="0.2">
      <c r="A23" s="1443"/>
      <c r="B23" s="518"/>
      <c r="C23" s="1444" t="s">
        <v>1284</v>
      </c>
      <c r="D23" s="517"/>
      <c r="E23" s="517"/>
      <c r="F23" s="517"/>
      <c r="G23" s="517"/>
      <c r="H23" s="517"/>
      <c r="I23" s="1445"/>
    </row>
    <row r="24" spans="1:9" x14ac:dyDescent="0.2">
      <c r="A24" s="453" t="s">
        <v>1285</v>
      </c>
      <c r="B24" s="604"/>
      <c r="C24" s="633"/>
      <c r="D24" s="596"/>
      <c r="E24" s="596"/>
      <c r="F24" s="596"/>
      <c r="G24" s="596"/>
      <c r="H24" s="596"/>
      <c r="I24" s="428"/>
    </row>
    <row r="25" spans="1:9" x14ac:dyDescent="0.2">
      <c r="A25" s="436" t="s">
        <v>1286</v>
      </c>
      <c r="B25" s="634"/>
      <c r="C25" s="633">
        <v>56</v>
      </c>
      <c r="D25" s="596">
        <v>34</v>
      </c>
      <c r="E25" s="596">
        <v>30</v>
      </c>
      <c r="F25" s="596">
        <v>30</v>
      </c>
      <c r="G25" s="596">
        <v>24</v>
      </c>
      <c r="H25" s="596">
        <v>0</v>
      </c>
      <c r="I25" s="428">
        <v>18</v>
      </c>
    </row>
    <row r="26" spans="1:9" x14ac:dyDescent="0.2">
      <c r="A26" s="436" t="s">
        <v>1287</v>
      </c>
      <c r="B26" s="634"/>
      <c r="C26" s="633">
        <v>120</v>
      </c>
      <c r="D26" s="596">
        <v>100</v>
      </c>
      <c r="E26" s="596">
        <v>150</v>
      </c>
      <c r="F26" s="596">
        <v>150</v>
      </c>
      <c r="G26" s="596">
        <v>30</v>
      </c>
      <c r="H26" s="596">
        <v>390</v>
      </c>
      <c r="I26" s="428">
        <v>300</v>
      </c>
    </row>
    <row r="27" spans="1:9" x14ac:dyDescent="0.2">
      <c r="A27" s="436" t="s">
        <v>1288</v>
      </c>
      <c r="B27" s="634"/>
      <c r="C27" s="633">
        <v>240</v>
      </c>
      <c r="D27" s="596">
        <v>240</v>
      </c>
      <c r="E27" s="596">
        <v>270</v>
      </c>
      <c r="F27" s="596">
        <v>270</v>
      </c>
      <c r="G27" s="596">
        <v>96</v>
      </c>
      <c r="H27" s="596">
        <v>390</v>
      </c>
      <c r="I27" s="428">
        <v>270</v>
      </c>
    </row>
    <row r="28" spans="1:9" x14ac:dyDescent="0.2">
      <c r="A28" s="436" t="s">
        <v>1508</v>
      </c>
      <c r="B28" s="634"/>
      <c r="C28" s="633">
        <v>760</v>
      </c>
      <c r="D28" s="596">
        <v>760</v>
      </c>
      <c r="E28" s="596">
        <v>760</v>
      </c>
      <c r="F28" s="596">
        <v>760</v>
      </c>
      <c r="G28" s="596">
        <v>760</v>
      </c>
      <c r="H28" s="596">
        <v>420</v>
      </c>
      <c r="I28" s="428">
        <v>600</v>
      </c>
    </row>
    <row r="29" spans="1:9" x14ac:dyDescent="0.2">
      <c r="A29" s="436" t="s">
        <v>1505</v>
      </c>
      <c r="B29" s="604" t="s">
        <v>1506</v>
      </c>
      <c r="C29" s="633">
        <v>760</v>
      </c>
      <c r="D29" s="596">
        <v>760</v>
      </c>
      <c r="E29" s="596">
        <v>690</v>
      </c>
      <c r="F29" s="596">
        <v>690</v>
      </c>
      <c r="G29" s="596">
        <v>690</v>
      </c>
      <c r="H29" s="596">
        <v>420</v>
      </c>
      <c r="I29" s="428">
        <v>600</v>
      </c>
    </row>
    <row r="30" spans="1:9" x14ac:dyDescent="0.2">
      <c r="A30" s="524"/>
      <c r="B30" s="523"/>
      <c r="C30" s="524"/>
      <c r="D30" s="523"/>
      <c r="E30" s="523"/>
      <c r="F30" s="523"/>
      <c r="G30" s="523"/>
      <c r="H30" s="523"/>
      <c r="I30" s="525"/>
    </row>
    <row r="31" spans="1:9" ht="14.25" x14ac:dyDescent="0.2">
      <c r="A31" s="1441" t="s">
        <v>1510</v>
      </c>
      <c r="B31" s="1442" t="s">
        <v>1276</v>
      </c>
      <c r="C31" s="1401" t="s">
        <v>1277</v>
      </c>
      <c r="D31" s="1401" t="s">
        <v>1278</v>
      </c>
      <c r="E31" s="1401" t="s">
        <v>1279</v>
      </c>
      <c r="F31" s="1401" t="s">
        <v>1280</v>
      </c>
      <c r="G31" s="1401" t="s">
        <v>1281</v>
      </c>
      <c r="H31" s="1401" t="s">
        <v>1282</v>
      </c>
      <c r="I31" s="1400" t="s">
        <v>1283</v>
      </c>
    </row>
    <row r="32" spans="1:9" x14ac:dyDescent="0.2">
      <c r="A32" s="1443"/>
      <c r="B32" s="518"/>
      <c r="C32" s="1444" t="s">
        <v>1284</v>
      </c>
      <c r="D32" s="517"/>
      <c r="E32" s="517"/>
      <c r="F32" s="517"/>
      <c r="G32" s="517"/>
      <c r="H32" s="517"/>
      <c r="I32" s="1445"/>
    </row>
    <row r="33" spans="1:9" x14ac:dyDescent="0.2">
      <c r="A33" s="453" t="s">
        <v>1285</v>
      </c>
      <c r="B33" s="604"/>
      <c r="C33" s="633"/>
      <c r="D33" s="596"/>
      <c r="E33" s="596"/>
      <c r="F33" s="596"/>
      <c r="G33" s="596"/>
      <c r="H33" s="596"/>
      <c r="I33" s="428"/>
    </row>
    <row r="34" spans="1:9" x14ac:dyDescent="0.2">
      <c r="A34" s="436" t="s">
        <v>1286</v>
      </c>
      <c r="B34" s="634"/>
      <c r="C34" s="633">
        <v>56</v>
      </c>
      <c r="D34" s="596">
        <v>34</v>
      </c>
      <c r="E34" s="596">
        <v>30</v>
      </c>
      <c r="F34" s="596">
        <v>30</v>
      </c>
      <c r="G34" s="596">
        <v>24</v>
      </c>
      <c r="H34" s="596">
        <v>0</v>
      </c>
      <c r="I34" s="428">
        <v>18</v>
      </c>
    </row>
    <row r="35" spans="1:9" x14ac:dyDescent="0.2">
      <c r="A35" s="436" t="s">
        <v>1287</v>
      </c>
      <c r="B35" s="634"/>
      <c r="C35" s="633">
        <v>120</v>
      </c>
      <c r="D35" s="596">
        <v>100</v>
      </c>
      <c r="E35" s="596">
        <v>150</v>
      </c>
      <c r="F35" s="596">
        <v>150</v>
      </c>
      <c r="G35" s="596">
        <v>30</v>
      </c>
      <c r="H35" s="596">
        <v>390</v>
      </c>
      <c r="I35" s="428">
        <v>300</v>
      </c>
    </row>
    <row r="36" spans="1:9" x14ac:dyDescent="0.2">
      <c r="A36" s="436" t="s">
        <v>1288</v>
      </c>
      <c r="B36" s="634"/>
      <c r="C36" s="633">
        <v>240</v>
      </c>
      <c r="D36" s="596">
        <v>240</v>
      </c>
      <c r="E36" s="596">
        <v>270</v>
      </c>
      <c r="F36" s="596">
        <v>270</v>
      </c>
      <c r="G36" s="596">
        <v>96</v>
      </c>
      <c r="H36" s="596">
        <v>390</v>
      </c>
      <c r="I36" s="428">
        <v>270</v>
      </c>
    </row>
    <row r="37" spans="1:9" x14ac:dyDescent="0.2">
      <c r="A37" s="436" t="s">
        <v>1508</v>
      </c>
      <c r="B37" s="634"/>
      <c r="C37" s="633">
        <v>900</v>
      </c>
      <c r="D37" s="596">
        <v>900</v>
      </c>
      <c r="E37" s="596">
        <v>760</v>
      </c>
      <c r="F37" s="596">
        <v>760</v>
      </c>
      <c r="G37" s="596">
        <v>760</v>
      </c>
      <c r="H37" s="596">
        <v>420</v>
      </c>
      <c r="I37" s="428">
        <v>600</v>
      </c>
    </row>
    <row r="38" spans="1:9" x14ac:dyDescent="0.2">
      <c r="A38" s="436" t="s">
        <v>1505</v>
      </c>
      <c r="B38" s="604" t="s">
        <v>1506</v>
      </c>
      <c r="C38" s="633">
        <v>890</v>
      </c>
      <c r="D38" s="596">
        <v>890</v>
      </c>
      <c r="E38" s="596">
        <v>830</v>
      </c>
      <c r="F38" s="596">
        <v>830</v>
      </c>
      <c r="G38" s="596">
        <v>830</v>
      </c>
      <c r="H38" s="596">
        <v>420</v>
      </c>
      <c r="I38" s="428">
        <v>600</v>
      </c>
    </row>
    <row r="39" spans="1:9" x14ac:dyDescent="0.2">
      <c r="A39" s="524"/>
      <c r="B39" s="523"/>
      <c r="C39" s="524"/>
      <c r="D39" s="523"/>
      <c r="E39" s="523"/>
      <c r="F39" s="523"/>
      <c r="G39" s="523"/>
      <c r="H39" s="523"/>
      <c r="I39" s="525"/>
    </row>
    <row r="40" spans="1:9" ht="14.25" x14ac:dyDescent="0.2">
      <c r="A40" s="1441" t="s">
        <v>1511</v>
      </c>
      <c r="B40" s="1442" t="s">
        <v>1276</v>
      </c>
      <c r="C40" s="1401" t="s">
        <v>1277</v>
      </c>
      <c r="D40" s="1401" t="s">
        <v>1278</v>
      </c>
      <c r="E40" s="1401" t="s">
        <v>1279</v>
      </c>
      <c r="F40" s="1401" t="s">
        <v>1280</v>
      </c>
      <c r="G40" s="1401" t="s">
        <v>1281</v>
      </c>
      <c r="H40" s="1401" t="s">
        <v>1282</v>
      </c>
      <c r="I40" s="1400" t="s">
        <v>1283</v>
      </c>
    </row>
    <row r="41" spans="1:9" x14ac:dyDescent="0.2">
      <c r="A41" s="1443"/>
      <c r="B41" s="518"/>
      <c r="C41" s="1444" t="s">
        <v>1284</v>
      </c>
      <c r="D41" s="517"/>
      <c r="E41" s="517"/>
      <c r="F41" s="517"/>
      <c r="G41" s="517"/>
      <c r="H41" s="517"/>
      <c r="I41" s="1445"/>
    </row>
    <row r="42" spans="1:9" x14ac:dyDescent="0.2">
      <c r="A42" s="453" t="s">
        <v>1285</v>
      </c>
      <c r="B42" s="604"/>
      <c r="C42" s="633"/>
      <c r="D42" s="596"/>
      <c r="E42" s="596"/>
      <c r="F42" s="596"/>
      <c r="G42" s="596"/>
      <c r="H42" s="596"/>
      <c r="I42" s="428"/>
    </row>
    <row r="43" spans="1:9" x14ac:dyDescent="0.2">
      <c r="A43" s="436" t="s">
        <v>1286</v>
      </c>
      <c r="B43" s="634"/>
      <c r="C43" s="633">
        <v>56</v>
      </c>
      <c r="D43" s="596">
        <v>34</v>
      </c>
      <c r="E43" s="596">
        <v>30</v>
      </c>
      <c r="F43" s="596">
        <v>30</v>
      </c>
      <c r="G43" s="596">
        <v>24</v>
      </c>
      <c r="H43" s="596">
        <v>0</v>
      </c>
      <c r="I43" s="428">
        <v>18</v>
      </c>
    </row>
    <row r="44" spans="1:9" x14ac:dyDescent="0.2">
      <c r="A44" s="436" t="s">
        <v>1287</v>
      </c>
      <c r="B44" s="634"/>
      <c r="C44" s="633">
        <v>120</v>
      </c>
      <c r="D44" s="596">
        <v>100</v>
      </c>
      <c r="E44" s="596">
        <v>150</v>
      </c>
      <c r="F44" s="596">
        <v>150</v>
      </c>
      <c r="G44" s="596">
        <v>30</v>
      </c>
      <c r="H44" s="596">
        <v>390</v>
      </c>
      <c r="I44" s="428">
        <v>300</v>
      </c>
    </row>
    <row r="45" spans="1:9" x14ac:dyDescent="0.2">
      <c r="A45" s="436" t="s">
        <v>1288</v>
      </c>
      <c r="B45" s="634"/>
      <c r="C45" s="633">
        <v>240</v>
      </c>
      <c r="D45" s="596">
        <v>240</v>
      </c>
      <c r="E45" s="596">
        <v>270</v>
      </c>
      <c r="F45" s="596">
        <v>270</v>
      </c>
      <c r="G45" s="596">
        <v>96</v>
      </c>
      <c r="H45" s="596">
        <v>390</v>
      </c>
      <c r="I45" s="428">
        <v>270</v>
      </c>
    </row>
    <row r="46" spans="1:9" x14ac:dyDescent="0.2">
      <c r="A46" s="436" t="s">
        <v>1508</v>
      </c>
      <c r="B46" s="634"/>
      <c r="C46" s="633">
        <v>760</v>
      </c>
      <c r="D46" s="596">
        <v>760</v>
      </c>
      <c r="E46" s="596">
        <v>600</v>
      </c>
      <c r="F46" s="596">
        <v>600</v>
      </c>
      <c r="G46" s="596">
        <v>600</v>
      </c>
      <c r="H46" s="596">
        <v>420</v>
      </c>
      <c r="I46" s="428">
        <v>600</v>
      </c>
    </row>
    <row r="47" spans="1:9" x14ac:dyDescent="0.2">
      <c r="A47" s="436" t="s">
        <v>1505</v>
      </c>
      <c r="B47" s="604" t="s">
        <v>1506</v>
      </c>
      <c r="C47" s="633">
        <v>760</v>
      </c>
      <c r="D47" s="596">
        <v>760</v>
      </c>
      <c r="E47" s="596">
        <v>650</v>
      </c>
      <c r="F47" s="596">
        <v>650</v>
      </c>
      <c r="G47" s="596">
        <v>650</v>
      </c>
      <c r="H47" s="596">
        <v>420</v>
      </c>
      <c r="I47" s="428">
        <v>600</v>
      </c>
    </row>
    <row r="48" spans="1:9" x14ac:dyDescent="0.2">
      <c r="A48" s="524"/>
      <c r="B48" s="523"/>
      <c r="C48" s="524"/>
      <c r="D48" s="523"/>
      <c r="E48" s="523"/>
      <c r="F48" s="523"/>
      <c r="G48" s="523"/>
      <c r="H48" s="523"/>
      <c r="I48" s="525"/>
    </row>
    <row r="49" spans="1:9" ht="14.25" x14ac:dyDescent="0.2">
      <c r="A49" s="1441" t="s">
        <v>1512</v>
      </c>
      <c r="B49" s="1442" t="s">
        <v>1276</v>
      </c>
      <c r="C49" s="1401" t="s">
        <v>1277</v>
      </c>
      <c r="D49" s="1401" t="s">
        <v>1278</v>
      </c>
      <c r="E49" s="1401" t="s">
        <v>1279</v>
      </c>
      <c r="F49" s="1401" t="s">
        <v>1280</v>
      </c>
      <c r="G49" s="1401" t="s">
        <v>1281</v>
      </c>
      <c r="H49" s="1401" t="s">
        <v>1282</v>
      </c>
      <c r="I49" s="1400" t="s">
        <v>1283</v>
      </c>
    </row>
    <row r="50" spans="1:9" x14ac:dyDescent="0.2">
      <c r="A50" s="1443"/>
      <c r="B50" s="518"/>
      <c r="C50" s="1444" t="s">
        <v>1284</v>
      </c>
      <c r="D50" s="517"/>
      <c r="E50" s="517"/>
      <c r="F50" s="517"/>
      <c r="G50" s="517"/>
      <c r="H50" s="517"/>
      <c r="I50" s="1445"/>
    </row>
    <row r="51" spans="1:9" x14ac:dyDescent="0.2">
      <c r="A51" s="453" t="s">
        <v>1285</v>
      </c>
      <c r="B51" s="604"/>
      <c r="C51" s="633"/>
      <c r="D51" s="596"/>
      <c r="E51" s="596"/>
      <c r="F51" s="596"/>
      <c r="G51" s="596"/>
      <c r="H51" s="596"/>
      <c r="I51" s="428"/>
    </row>
    <row r="52" spans="1:9" x14ac:dyDescent="0.2">
      <c r="A52" s="436" t="s">
        <v>1286</v>
      </c>
      <c r="B52" s="634"/>
      <c r="C52" s="633">
        <v>56</v>
      </c>
      <c r="D52" s="596">
        <v>34</v>
      </c>
      <c r="E52" s="596">
        <v>30</v>
      </c>
      <c r="F52" s="596">
        <v>30</v>
      </c>
      <c r="G52" s="596">
        <v>24</v>
      </c>
      <c r="H52" s="596">
        <v>0</v>
      </c>
      <c r="I52" s="428">
        <v>18</v>
      </c>
    </row>
    <row r="53" spans="1:9" x14ac:dyDescent="0.2">
      <c r="A53" s="436" t="s">
        <v>1287</v>
      </c>
      <c r="B53" s="634"/>
      <c r="C53" s="633">
        <v>120</v>
      </c>
      <c r="D53" s="596">
        <v>100</v>
      </c>
      <c r="E53" s="596">
        <v>150</v>
      </c>
      <c r="F53" s="596">
        <v>150</v>
      </c>
      <c r="G53" s="596">
        <v>30</v>
      </c>
      <c r="H53" s="596">
        <v>390</v>
      </c>
      <c r="I53" s="428">
        <v>300</v>
      </c>
    </row>
    <row r="54" spans="1:9" x14ac:dyDescent="0.2">
      <c r="A54" s="436" t="s">
        <v>1288</v>
      </c>
      <c r="B54" s="634"/>
      <c r="C54" s="633">
        <v>240</v>
      </c>
      <c r="D54" s="596">
        <v>240</v>
      </c>
      <c r="E54" s="596">
        <v>270</v>
      </c>
      <c r="F54" s="596">
        <v>270</v>
      </c>
      <c r="G54" s="596">
        <v>96</v>
      </c>
      <c r="H54" s="596">
        <v>390</v>
      </c>
      <c r="I54" s="428">
        <v>270</v>
      </c>
    </row>
    <row r="55" spans="1:9" x14ac:dyDescent="0.2">
      <c r="A55" s="436" t="s">
        <v>1508</v>
      </c>
      <c r="B55" s="634"/>
      <c r="C55" s="633">
        <v>900</v>
      </c>
      <c r="D55" s="596">
        <v>900</v>
      </c>
      <c r="E55" s="596">
        <v>760</v>
      </c>
      <c r="F55" s="596">
        <v>760</v>
      </c>
      <c r="G55" s="596">
        <v>760</v>
      </c>
      <c r="H55" s="596">
        <v>420</v>
      </c>
      <c r="I55" s="428">
        <v>600</v>
      </c>
    </row>
    <row r="56" spans="1:9" x14ac:dyDescent="0.2">
      <c r="A56" s="436" t="s">
        <v>1505</v>
      </c>
      <c r="B56" s="604" t="s">
        <v>1506</v>
      </c>
      <c r="C56" s="633">
        <v>930</v>
      </c>
      <c r="D56" s="596">
        <v>930</v>
      </c>
      <c r="E56" s="596">
        <v>900</v>
      </c>
      <c r="F56" s="596">
        <v>900</v>
      </c>
      <c r="G56" s="596">
        <v>900</v>
      </c>
      <c r="H56" s="596">
        <v>420</v>
      </c>
      <c r="I56" s="428">
        <v>600</v>
      </c>
    </row>
    <row r="57" spans="1:9" x14ac:dyDescent="0.2">
      <c r="A57" s="524"/>
      <c r="B57" s="523"/>
      <c r="C57" s="524"/>
      <c r="D57" s="523"/>
      <c r="E57" s="523"/>
      <c r="F57" s="523"/>
      <c r="G57" s="523"/>
      <c r="H57" s="523"/>
      <c r="I57" s="525"/>
    </row>
    <row r="58" spans="1:9" ht="14.25" x14ac:dyDescent="0.2">
      <c r="A58" s="1441" t="s">
        <v>1172</v>
      </c>
      <c r="B58" s="1442" t="s">
        <v>1276</v>
      </c>
      <c r="C58" s="1401" t="s">
        <v>1277</v>
      </c>
      <c r="D58" s="1401" t="s">
        <v>1278</v>
      </c>
      <c r="E58" s="1401" t="s">
        <v>1279</v>
      </c>
      <c r="F58" s="1401" t="s">
        <v>1280</v>
      </c>
      <c r="G58" s="1401" t="s">
        <v>1281</v>
      </c>
      <c r="H58" s="1401" t="s">
        <v>1282</v>
      </c>
      <c r="I58" s="1400" t="s">
        <v>1283</v>
      </c>
    </row>
    <row r="59" spans="1:9" x14ac:dyDescent="0.2">
      <c r="A59" s="1443"/>
      <c r="B59" s="518"/>
      <c r="C59" s="1444" t="s">
        <v>1284</v>
      </c>
      <c r="D59" s="517"/>
      <c r="E59" s="517"/>
      <c r="F59" s="517"/>
      <c r="G59" s="517"/>
      <c r="H59" s="517"/>
      <c r="I59" s="1445"/>
    </row>
    <row r="60" spans="1:9" x14ac:dyDescent="0.2">
      <c r="A60" s="453" t="s">
        <v>1285</v>
      </c>
      <c r="B60" s="604"/>
      <c r="C60" s="633"/>
      <c r="D60" s="596"/>
      <c r="E60" s="596"/>
      <c r="F60" s="596"/>
      <c r="G60" s="596"/>
      <c r="H60" s="596"/>
      <c r="I60" s="428"/>
    </row>
    <row r="61" spans="1:9" x14ac:dyDescent="0.2">
      <c r="A61" s="436" t="s">
        <v>1286</v>
      </c>
      <c r="B61" s="634"/>
      <c r="C61" s="633">
        <v>56</v>
      </c>
      <c r="D61" s="596">
        <v>34</v>
      </c>
      <c r="E61" s="596">
        <v>30</v>
      </c>
      <c r="F61" s="596">
        <v>30</v>
      </c>
      <c r="G61" s="596">
        <v>24</v>
      </c>
      <c r="H61" s="596">
        <v>0</v>
      </c>
      <c r="I61" s="428">
        <v>18</v>
      </c>
    </row>
    <row r="62" spans="1:9" x14ac:dyDescent="0.2">
      <c r="A62" s="436" t="s">
        <v>1287</v>
      </c>
      <c r="B62" s="634"/>
      <c r="C62" s="633">
        <v>120</v>
      </c>
      <c r="D62" s="596">
        <v>100</v>
      </c>
      <c r="E62" s="596">
        <v>150</v>
      </c>
      <c r="F62" s="596">
        <v>150</v>
      </c>
      <c r="G62" s="596">
        <v>30</v>
      </c>
      <c r="H62" s="596">
        <v>390</v>
      </c>
      <c r="I62" s="428">
        <v>300</v>
      </c>
    </row>
    <row r="63" spans="1:9" x14ac:dyDescent="0.2">
      <c r="A63" s="436" t="s">
        <v>1288</v>
      </c>
      <c r="B63" s="634"/>
      <c r="C63" s="633">
        <v>240</v>
      </c>
      <c r="D63" s="596">
        <v>240</v>
      </c>
      <c r="E63" s="596">
        <v>270</v>
      </c>
      <c r="F63" s="596">
        <v>270</v>
      </c>
      <c r="G63" s="596">
        <v>96</v>
      </c>
      <c r="H63" s="596">
        <v>390</v>
      </c>
      <c r="I63" s="428">
        <v>270</v>
      </c>
    </row>
    <row r="64" spans="1:9" x14ac:dyDescent="0.2">
      <c r="A64" s="436" t="s">
        <v>1290</v>
      </c>
      <c r="B64" s="634"/>
      <c r="C64" s="633">
        <v>760</v>
      </c>
      <c r="D64" s="596">
        <v>760</v>
      </c>
      <c r="E64" s="596">
        <v>760</v>
      </c>
      <c r="F64" s="596">
        <v>760</v>
      </c>
      <c r="G64" s="596">
        <v>760</v>
      </c>
      <c r="H64" s="596">
        <v>420</v>
      </c>
      <c r="I64" s="428">
        <v>600</v>
      </c>
    </row>
    <row r="65" spans="1:9" x14ac:dyDescent="0.2">
      <c r="A65" s="524"/>
      <c r="B65" s="523"/>
      <c r="C65" s="524"/>
      <c r="D65" s="523"/>
      <c r="E65" s="523"/>
      <c r="F65" s="523"/>
      <c r="G65" s="523"/>
      <c r="H65" s="523"/>
      <c r="I65" s="525"/>
    </row>
    <row r="66" spans="1:9" x14ac:dyDescent="0.2">
      <c r="A66" s="37"/>
    </row>
    <row r="67" spans="1:9" x14ac:dyDescent="0.2">
      <c r="A67" s="19" t="s">
        <v>1291</v>
      </c>
    </row>
    <row r="68" spans="1:9" ht="14.25" x14ac:dyDescent="0.2">
      <c r="A68" s="441" t="s">
        <v>1292</v>
      </c>
    </row>
    <row r="69" spans="1:9" ht="14.25" x14ac:dyDescent="0.2">
      <c r="A69" s="441" t="s">
        <v>1293</v>
      </c>
    </row>
    <row r="70" spans="1:9" ht="14.25" x14ac:dyDescent="0.2">
      <c r="A70" s="441" t="s">
        <v>1294</v>
      </c>
    </row>
    <row r="71" spans="1:9" ht="14.25" x14ac:dyDescent="0.2">
      <c r="A71" s="441" t="s">
        <v>1295</v>
      </c>
    </row>
    <row r="72" spans="1:9" ht="14.25" x14ac:dyDescent="0.2">
      <c r="A72" s="441" t="s">
        <v>1296</v>
      </c>
    </row>
    <row r="73" spans="1:9" ht="14.25" x14ac:dyDescent="0.2">
      <c r="A73" s="441" t="s">
        <v>1297</v>
      </c>
    </row>
    <row r="74" spans="1:9" ht="14.25" x14ac:dyDescent="0.2">
      <c r="A74" s="441" t="s">
        <v>1298</v>
      </c>
    </row>
    <row r="75" spans="1:9" x14ac:dyDescent="0.2">
      <c r="A75" s="19" t="s">
        <v>202</v>
      </c>
    </row>
    <row r="76" spans="1:9" x14ac:dyDescent="0.2">
      <c r="A76" s="19" t="s">
        <v>1299</v>
      </c>
    </row>
    <row r="77" spans="1:9" x14ac:dyDescent="0.2">
      <c r="A77" s="19" t="s">
        <v>1300</v>
      </c>
    </row>
    <row r="78" spans="1:9" x14ac:dyDescent="0.2">
      <c r="A78" s="19" t="s">
        <v>1301</v>
      </c>
    </row>
    <row r="79" spans="1:9" x14ac:dyDescent="0.2">
      <c r="A79" s="19" t="s">
        <v>1302</v>
      </c>
    </row>
    <row r="80" spans="1:9" x14ac:dyDescent="0.2">
      <c r="A80" s="19" t="s">
        <v>1689</v>
      </c>
    </row>
  </sheetData>
  <mergeCells count="1">
    <mergeCell ref="A1:D1"/>
  </mergeCells>
  <hyperlinks>
    <hyperlink ref="A1" location="Contents!A1" display="To table of contents" xr:uid="{34E62614-09AC-4212-AB6B-59580F888B30}"/>
  </hyperlinks>
  <pageMargins left="0.75" right="0.54" top="0.73" bottom="1" header="0.5" footer="0.5"/>
  <pageSetup paperSize="9" scale="45" orientation="landscape" r:id="rId1"/>
  <headerFooter alignWithMargins="0"/>
  <customProperties>
    <customPr name="EpmWorksheetKeyString_GUID" r:id="rId2"/>
  </customPropertie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A8CC6-3A35-4A33-AE7B-7FDA14EF3EC1}">
  <sheetPr codeName="Blad60">
    <tabColor theme="4" tint="0.79998168889431442"/>
    <pageSetUpPr fitToPage="1"/>
  </sheetPr>
  <dimension ref="A1:D16"/>
  <sheetViews>
    <sheetView zoomScale="75" zoomScaleNormal="75" workbookViewId="0">
      <selection activeCell="B7" sqref="B7:J7"/>
    </sheetView>
  </sheetViews>
  <sheetFormatPr defaultColWidth="10.6640625" defaultRowHeight="11.25" x14ac:dyDescent="0.2"/>
  <cols>
    <col min="1" max="1" width="50.83203125" style="24" customWidth="1"/>
    <col min="2" max="2" width="19.6640625" style="24" customWidth="1"/>
    <col min="3" max="3" width="17.6640625" style="24" customWidth="1"/>
    <col min="4" max="16384" width="10.6640625" style="24"/>
  </cols>
  <sheetData>
    <row r="1" spans="1:4" ht="30.75" customHeight="1" x14ac:dyDescent="0.2">
      <c r="A1" s="1744" t="s">
        <v>2</v>
      </c>
      <c r="B1" s="1744"/>
      <c r="C1" s="1744"/>
      <c r="D1" s="1744"/>
    </row>
    <row r="2" spans="1:4" ht="21" x14ac:dyDescent="0.35">
      <c r="A2" s="334" t="s">
        <v>1303</v>
      </c>
      <c r="B2" s="452"/>
      <c r="C2" s="452"/>
    </row>
    <row r="3" spans="1:4" ht="12.75" x14ac:dyDescent="0.2">
      <c r="A3" s="452"/>
      <c r="B3" s="1872" t="s">
        <v>897</v>
      </c>
      <c r="C3" s="1872"/>
    </row>
    <row r="4" spans="1:4" ht="12.75" x14ac:dyDescent="0.2">
      <c r="A4" s="452"/>
      <c r="B4" s="1873" t="s">
        <v>1304</v>
      </c>
      <c r="C4" s="1873"/>
    </row>
    <row r="5" spans="1:4" ht="12.75" x14ac:dyDescent="0.2">
      <c r="A5" s="452"/>
      <c r="B5" s="638" t="s">
        <v>1073</v>
      </c>
      <c r="C5" s="638" t="s">
        <v>1305</v>
      </c>
    </row>
    <row r="6" spans="1:4" ht="12.75" x14ac:dyDescent="0.2">
      <c r="A6" s="637" t="s">
        <v>1306</v>
      </c>
      <c r="B6" s="636">
        <v>100</v>
      </c>
      <c r="C6" s="636" t="s">
        <v>1513</v>
      </c>
    </row>
    <row r="7" spans="1:4" ht="12.75" x14ac:dyDescent="0.2">
      <c r="A7" s="637" t="s">
        <v>1307</v>
      </c>
      <c r="B7" s="636">
        <v>100</v>
      </c>
      <c r="C7" s="636" t="s">
        <v>1513</v>
      </c>
    </row>
    <row r="8" spans="1:4" ht="12.75" x14ac:dyDescent="0.2">
      <c r="A8" s="637" t="s">
        <v>1308</v>
      </c>
      <c r="B8" s="636">
        <v>95</v>
      </c>
      <c r="C8" s="636">
        <v>48.9</v>
      </c>
    </row>
    <row r="9" spans="1:4" ht="12.75" x14ac:dyDescent="0.2">
      <c r="A9" s="637" t="s">
        <v>1309</v>
      </c>
      <c r="B9" s="636">
        <v>15</v>
      </c>
      <c r="C9" s="636">
        <v>0</v>
      </c>
    </row>
    <row r="10" spans="1:4" ht="12.75" x14ac:dyDescent="0.2">
      <c r="A10" s="637" t="s">
        <v>1310</v>
      </c>
      <c r="B10" s="636">
        <v>20</v>
      </c>
      <c r="C10" s="636">
        <v>0</v>
      </c>
    </row>
    <row r="11" spans="1:4" ht="12.75" x14ac:dyDescent="0.2">
      <c r="A11" s="637"/>
      <c r="B11" s="636"/>
      <c r="C11" s="636"/>
    </row>
    <row r="12" spans="1:4" ht="12.75" x14ac:dyDescent="0.2">
      <c r="A12" s="637" t="s">
        <v>1514</v>
      </c>
      <c r="B12" s="636"/>
      <c r="C12" s="636"/>
    </row>
    <row r="13" spans="1:4" ht="12.75" x14ac:dyDescent="0.2">
      <c r="A13" s="452" t="s">
        <v>905</v>
      </c>
      <c r="B13" s="452"/>
      <c r="C13" s="452"/>
    </row>
    <row r="14" spans="1:4" ht="12.75" x14ac:dyDescent="0.2">
      <c r="A14" s="635" t="s">
        <v>1051</v>
      </c>
      <c r="B14" s="452"/>
      <c r="C14" s="452"/>
    </row>
    <row r="15" spans="1:4" ht="12.75" x14ac:dyDescent="0.2">
      <c r="A15" s="452" t="s">
        <v>1052</v>
      </c>
      <c r="B15" s="452"/>
      <c r="C15" s="452"/>
    </row>
    <row r="16" spans="1:4" ht="12.75" x14ac:dyDescent="0.2">
      <c r="A16" s="454" t="s">
        <v>263</v>
      </c>
      <c r="B16" s="452"/>
      <c r="C16" s="452"/>
    </row>
  </sheetData>
  <mergeCells count="3">
    <mergeCell ref="B3:C3"/>
    <mergeCell ref="B4:C4"/>
    <mergeCell ref="A1:D1"/>
  </mergeCells>
  <hyperlinks>
    <hyperlink ref="A1" location="Contents!A1" display="To table of contents" xr:uid="{93BABED3-7E0F-4A86-A41A-5E296050DA8A}"/>
    <hyperlink ref="A16" r:id="rId1" display="'Documentation on the website of the Dutch Emission Registration." xr:uid="{E50172BE-540E-48EE-8604-13F7AF607BDF}"/>
  </hyperlinks>
  <pageMargins left="0.56000000000000005" right="0.45" top="1" bottom="1" header="0.5" footer="0.5"/>
  <pageSetup paperSize="9" orientation="landscape" r:id="rId2"/>
  <headerFooter alignWithMargins="0"/>
  <customProperties>
    <customPr name="EpmWorksheetKeyString_GUID" r:id="rId3"/>
  </customPropertie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45029-29AF-47AB-88A8-DC475EBE08B3}">
  <sheetPr codeName="Blad61">
    <tabColor theme="4" tint="0.79998168889431442"/>
    <pageSetUpPr fitToPage="1"/>
  </sheetPr>
  <dimension ref="A1:F39"/>
  <sheetViews>
    <sheetView zoomScale="75" zoomScaleNormal="75" workbookViewId="0">
      <selection activeCell="A2" sqref="A2:J48"/>
    </sheetView>
  </sheetViews>
  <sheetFormatPr defaultColWidth="10.33203125" defaultRowHeight="12" x14ac:dyDescent="0.2"/>
  <cols>
    <col min="1" max="1" width="21.6640625" style="639" customWidth="1"/>
    <col min="2" max="6" width="16" style="639" customWidth="1"/>
    <col min="7" max="16384" width="10.33203125" style="639"/>
  </cols>
  <sheetData>
    <row r="1" spans="1:6" ht="30.75" customHeight="1" x14ac:dyDescent="0.2">
      <c r="A1" s="1744" t="s">
        <v>2</v>
      </c>
      <c r="B1" s="1744"/>
      <c r="C1" s="1744"/>
      <c r="D1" s="1744"/>
    </row>
    <row r="2" spans="1:6" ht="20.25" x14ac:dyDescent="0.3">
      <c r="A2" s="658" t="s">
        <v>1311</v>
      </c>
    </row>
    <row r="3" spans="1:6" ht="21.75" customHeight="1" x14ac:dyDescent="0.2">
      <c r="A3" s="656"/>
      <c r="B3" s="657" t="s">
        <v>559</v>
      </c>
      <c r="C3" s="656" t="s">
        <v>561</v>
      </c>
      <c r="D3" s="656" t="s">
        <v>236</v>
      </c>
      <c r="E3" s="656" t="s">
        <v>907</v>
      </c>
      <c r="F3" s="656" t="s">
        <v>1065</v>
      </c>
    </row>
    <row r="4" spans="1:6" ht="15.75" customHeight="1" x14ac:dyDescent="0.2">
      <c r="A4" s="655"/>
      <c r="B4" s="654" t="s">
        <v>175</v>
      </c>
      <c r="C4" s="653"/>
      <c r="D4" s="653"/>
      <c r="E4" s="653"/>
      <c r="F4" s="652"/>
    </row>
    <row r="5" spans="1:6" x14ac:dyDescent="0.2">
      <c r="A5" s="651"/>
      <c r="B5" s="650"/>
      <c r="C5" s="649"/>
      <c r="D5" s="649"/>
      <c r="E5" s="649"/>
      <c r="F5" s="648"/>
    </row>
    <row r="6" spans="1:6" ht="12.75" x14ac:dyDescent="0.2">
      <c r="A6" s="647">
        <v>1990</v>
      </c>
      <c r="B6" s="645">
        <v>44.779973147241016</v>
      </c>
      <c r="C6" s="644">
        <v>55.024283585094516</v>
      </c>
      <c r="D6" s="644">
        <v>3.3893092683753308</v>
      </c>
      <c r="E6" s="644">
        <v>10.266971378175406</v>
      </c>
      <c r="F6" s="643">
        <v>3.941825068444571</v>
      </c>
    </row>
    <row r="7" spans="1:6" ht="12.95" customHeight="1" x14ac:dyDescent="0.2">
      <c r="A7" s="647">
        <v>1991</v>
      </c>
      <c r="B7" s="645">
        <v>44.779973147241009</v>
      </c>
      <c r="C7" s="644">
        <v>55.024283585094494</v>
      </c>
      <c r="D7" s="644">
        <v>3.3893092683753308</v>
      </c>
      <c r="E7" s="644">
        <v>10.266971378175404</v>
      </c>
      <c r="F7" s="643">
        <v>3.9418250684445701</v>
      </c>
    </row>
    <row r="8" spans="1:6" ht="12.95" customHeight="1" x14ac:dyDescent="0.2">
      <c r="A8" s="647">
        <v>1992</v>
      </c>
      <c r="B8" s="645">
        <v>44.779973147240995</v>
      </c>
      <c r="C8" s="644">
        <v>55.024283585094494</v>
      </c>
      <c r="D8" s="644">
        <v>3.3893092683753303</v>
      </c>
      <c r="E8" s="644">
        <v>10.266971378175402</v>
      </c>
      <c r="F8" s="643">
        <v>3.9418250684445697</v>
      </c>
    </row>
    <row r="9" spans="1:6" ht="12.95" customHeight="1" x14ac:dyDescent="0.2">
      <c r="A9" s="647">
        <v>1993</v>
      </c>
      <c r="B9" s="645">
        <v>44.779973147241009</v>
      </c>
      <c r="C9" s="644">
        <v>55.024283585094494</v>
      </c>
      <c r="D9" s="644">
        <v>3.3893092683753303</v>
      </c>
      <c r="E9" s="644">
        <v>10.266971378175402</v>
      </c>
      <c r="F9" s="643">
        <v>3.9418250684445693</v>
      </c>
    </row>
    <row r="10" spans="1:6" ht="12.95" customHeight="1" x14ac:dyDescent="0.2">
      <c r="A10" s="647">
        <v>1994</v>
      </c>
      <c r="B10" s="645">
        <v>44.779973147241016</v>
      </c>
      <c r="C10" s="644">
        <v>55.024283585094516</v>
      </c>
      <c r="D10" s="644">
        <v>3.3893092683753312</v>
      </c>
      <c r="E10" s="644">
        <v>10.266971378175404</v>
      </c>
      <c r="F10" s="643">
        <v>3.9418250684445701</v>
      </c>
    </row>
    <row r="11" spans="1:6" ht="12.95" customHeight="1" x14ac:dyDescent="0.2">
      <c r="A11" s="647">
        <v>1995</v>
      </c>
      <c r="B11" s="645">
        <v>44.779973147241009</v>
      </c>
      <c r="C11" s="644">
        <v>55.024283585094516</v>
      </c>
      <c r="D11" s="644">
        <v>3.3893092683753303</v>
      </c>
      <c r="E11" s="644">
        <v>10.266971378175402</v>
      </c>
      <c r="F11" s="643">
        <v>3.9418250684445697</v>
      </c>
    </row>
    <row r="12" spans="1:6" ht="12.95" customHeight="1" x14ac:dyDescent="0.2">
      <c r="A12" s="647">
        <v>1996</v>
      </c>
      <c r="B12" s="645">
        <v>44.780083085190498</v>
      </c>
      <c r="C12" s="644">
        <v>56.024239087508391</v>
      </c>
      <c r="D12" s="644">
        <v>3.3893781583078009</v>
      </c>
      <c r="E12" s="644">
        <v>10.267016001689999</v>
      </c>
      <c r="F12" s="643">
        <v>3.9418034504490311</v>
      </c>
    </row>
    <row r="13" spans="1:6" ht="12.95" customHeight="1" x14ac:dyDescent="0.2">
      <c r="A13" s="647">
        <v>1997</v>
      </c>
      <c r="B13" s="645">
        <v>43.789897772228706</v>
      </c>
      <c r="C13" s="644">
        <v>54.842553235819103</v>
      </c>
      <c r="D13" s="644">
        <v>3.2057021190152715</v>
      </c>
      <c r="E13" s="644">
        <v>9.8949858237530233</v>
      </c>
      <c r="F13" s="643">
        <v>3.8758164113593492</v>
      </c>
    </row>
    <row r="14" spans="1:6" ht="12.95" customHeight="1" x14ac:dyDescent="0.2">
      <c r="A14" s="647">
        <v>1998</v>
      </c>
      <c r="B14" s="645">
        <v>43.57356152933302</v>
      </c>
      <c r="C14" s="644">
        <v>54.490575011882818</v>
      </c>
      <c r="D14" s="644">
        <v>3.1954923236709698</v>
      </c>
      <c r="E14" s="644">
        <v>9.7003033987696607</v>
      </c>
      <c r="F14" s="643">
        <v>3.8797551599504709</v>
      </c>
    </row>
    <row r="15" spans="1:6" ht="12.95" customHeight="1" x14ac:dyDescent="0.2">
      <c r="A15" s="647">
        <v>1999</v>
      </c>
      <c r="B15" s="645">
        <v>39.715161648773496</v>
      </c>
      <c r="C15" s="644">
        <v>53.267457604998945</v>
      </c>
      <c r="D15" s="644">
        <v>3.2039387741332557</v>
      </c>
      <c r="E15" s="644">
        <v>9.1712859246352654</v>
      </c>
      <c r="F15" s="643">
        <v>3.0427967073752646</v>
      </c>
    </row>
    <row r="16" spans="1:6" ht="12.95" customHeight="1" x14ac:dyDescent="0.2">
      <c r="A16" s="647">
        <v>2000</v>
      </c>
      <c r="B16" s="645">
        <v>39.313715670242793</v>
      </c>
      <c r="C16" s="644">
        <v>54.239956179111111</v>
      </c>
      <c r="D16" s="644">
        <v>3.2206577692054004</v>
      </c>
      <c r="E16" s="644">
        <v>8.8299590701887105</v>
      </c>
      <c r="F16" s="643">
        <v>0.9806958642734942</v>
      </c>
    </row>
    <row r="17" spans="1:6" ht="12.95" customHeight="1" x14ac:dyDescent="0.2">
      <c r="A17" s="647">
        <v>2001</v>
      </c>
      <c r="B17" s="645">
        <v>32.46994878887056</v>
      </c>
      <c r="C17" s="644">
        <v>45.025637683589032</v>
      </c>
      <c r="D17" s="644">
        <v>2.6542707186861665</v>
      </c>
      <c r="E17" s="644">
        <v>7.34332500987811</v>
      </c>
      <c r="F17" s="643">
        <v>0.27650468279552659</v>
      </c>
    </row>
    <row r="18" spans="1:6" ht="12.95" customHeight="1" x14ac:dyDescent="0.2">
      <c r="A18" s="647">
        <v>2002</v>
      </c>
      <c r="B18" s="645">
        <v>30.180673198581989</v>
      </c>
      <c r="C18" s="644">
        <v>42.053584281343319</v>
      </c>
      <c r="D18" s="644">
        <v>2.4566704747670474</v>
      </c>
      <c r="E18" s="644">
        <v>6.7452000904154392</v>
      </c>
      <c r="F18" s="643">
        <v>0.11793153275797034</v>
      </c>
    </row>
    <row r="19" spans="1:6" ht="12.95" customHeight="1" x14ac:dyDescent="0.2">
      <c r="A19" s="647">
        <v>2003</v>
      </c>
      <c r="B19" s="645">
        <v>29.353801490110779</v>
      </c>
      <c r="C19" s="644">
        <v>42.393291605619616</v>
      </c>
      <c r="D19" s="644">
        <v>2.4438564381160099</v>
      </c>
      <c r="E19" s="644">
        <v>6.7791446146618819</v>
      </c>
      <c r="F19" s="643">
        <v>0.11813460034561149</v>
      </c>
    </row>
    <row r="20" spans="1:6" ht="12.95" customHeight="1" x14ac:dyDescent="0.2">
      <c r="A20" s="647">
        <v>2004</v>
      </c>
      <c r="B20" s="645">
        <v>28.675984773213564</v>
      </c>
      <c r="C20" s="644">
        <v>42.431992599018457</v>
      </c>
      <c r="D20" s="644">
        <v>2.4124869824352069</v>
      </c>
      <c r="E20" s="644">
        <v>6.7868243766648524</v>
      </c>
      <c r="F20" s="643">
        <v>0.11824038247619686</v>
      </c>
    </row>
    <row r="21" spans="1:6" ht="12.95" customHeight="1" x14ac:dyDescent="0.2">
      <c r="A21" s="647">
        <v>2005</v>
      </c>
      <c r="B21" s="645">
        <v>26.815667690931399</v>
      </c>
      <c r="C21" s="644">
        <v>40.901313056980008</v>
      </c>
      <c r="D21" s="644">
        <v>2.2617538841878289</v>
      </c>
      <c r="E21" s="644">
        <v>6.3647816313433996</v>
      </c>
      <c r="F21" s="643">
        <v>6.8563250355198987E-2</v>
      </c>
    </row>
    <row r="22" spans="1:6" ht="12.95" customHeight="1" x14ac:dyDescent="0.2">
      <c r="A22" s="647">
        <v>2006</v>
      </c>
      <c r="B22" s="645">
        <v>24.366216926524409</v>
      </c>
      <c r="C22" s="644">
        <v>38.431605752689713</v>
      </c>
      <c r="D22" s="644">
        <v>2.0380044970799216</v>
      </c>
      <c r="E22" s="644">
        <v>5.8363363276762819</v>
      </c>
      <c r="F22" s="643">
        <v>1.9976381513708407E-2</v>
      </c>
    </row>
    <row r="23" spans="1:6" ht="12.95" customHeight="1" x14ac:dyDescent="0.2">
      <c r="A23" s="647">
        <v>2007</v>
      </c>
      <c r="B23" s="645">
        <v>22.625920289858211</v>
      </c>
      <c r="C23" s="644">
        <v>37.346028387598615</v>
      </c>
      <c r="D23" s="644">
        <v>1.9070666796398108</v>
      </c>
      <c r="E23" s="644">
        <v>5.547061541914192</v>
      </c>
      <c r="F23" s="643">
        <v>1.9983729438582405E-2</v>
      </c>
    </row>
    <row r="24" spans="1:6" ht="12.95" customHeight="1" x14ac:dyDescent="0.2">
      <c r="A24" s="647">
        <v>2008</v>
      </c>
      <c r="B24" s="645">
        <v>21.52498191198508</v>
      </c>
      <c r="C24" s="644">
        <v>36.857487955154561</v>
      </c>
      <c r="D24" s="644">
        <v>1.8153661673541877</v>
      </c>
      <c r="E24" s="644">
        <v>5.4062915084577634</v>
      </c>
      <c r="F24" s="643">
        <v>1.9997176390130079E-2</v>
      </c>
    </row>
    <row r="25" spans="1:6" ht="12.95" customHeight="1" x14ac:dyDescent="0.2">
      <c r="A25" s="647">
        <v>2009</v>
      </c>
      <c r="B25" s="645">
        <v>20.206242635861521</v>
      </c>
      <c r="C25" s="644">
        <v>35.780746165511239</v>
      </c>
      <c r="D25" s="644">
        <v>1.6899462555444118</v>
      </c>
      <c r="E25" s="644">
        <v>5.1223362565623249</v>
      </c>
      <c r="F25" s="643">
        <v>1.9997390234412726E-2</v>
      </c>
    </row>
    <row r="26" spans="1:6" ht="12.95" customHeight="1" x14ac:dyDescent="0.2">
      <c r="A26" s="646">
        <v>2010</v>
      </c>
      <c r="B26" s="645">
        <v>19.896782585644367</v>
      </c>
      <c r="C26" s="644">
        <v>34.184541350447354</v>
      </c>
      <c r="D26" s="644">
        <v>1.6019204905643372</v>
      </c>
      <c r="E26" s="644">
        <v>4.9893608947119592</v>
      </c>
      <c r="F26" s="643">
        <v>1.9991032455254562E-2</v>
      </c>
    </row>
    <row r="27" spans="1:6" ht="12.95" customHeight="1" x14ac:dyDescent="0.2">
      <c r="A27" s="647">
        <v>2011</v>
      </c>
      <c r="B27" s="645">
        <v>19.702792763710246</v>
      </c>
      <c r="C27" s="644">
        <v>33.348069079805086</v>
      </c>
      <c r="D27" s="644">
        <v>1.5510463484345034</v>
      </c>
      <c r="E27" s="644">
        <v>4.8526243520475214</v>
      </c>
      <c r="F27" s="643">
        <v>1.9989237348836453E-2</v>
      </c>
    </row>
    <row r="28" spans="1:6" ht="12.95" customHeight="1" x14ac:dyDescent="0.2">
      <c r="A28" s="646">
        <v>2012</v>
      </c>
      <c r="B28" s="645">
        <v>20.364799034205099</v>
      </c>
      <c r="C28" s="644">
        <v>32.954433870905106</v>
      </c>
      <c r="D28" s="644">
        <v>1.4914323891954695</v>
      </c>
      <c r="E28" s="644">
        <v>4.8126186256220498</v>
      </c>
      <c r="F28" s="643">
        <v>1.9988913362133796E-2</v>
      </c>
    </row>
    <row r="29" spans="1:6" ht="12.95" customHeight="1" x14ac:dyDescent="0.2">
      <c r="A29" s="647">
        <v>2013</v>
      </c>
      <c r="B29" s="645">
        <v>20.17101992268725</v>
      </c>
      <c r="C29" s="644">
        <v>32.351522329470107</v>
      </c>
      <c r="D29" s="644">
        <v>1.5020601208008262</v>
      </c>
      <c r="E29" s="644">
        <v>4.8328805660174163</v>
      </c>
      <c r="F29" s="643">
        <v>1.9985594712706934E-2</v>
      </c>
    </row>
    <row r="30" spans="1:6" ht="12.75" x14ac:dyDescent="0.2">
      <c r="A30" s="646">
        <v>2014</v>
      </c>
      <c r="B30" s="645">
        <v>17.028468933752471</v>
      </c>
      <c r="C30" s="644">
        <v>28.421808037787155</v>
      </c>
      <c r="D30" s="644">
        <v>1.3178495501347078</v>
      </c>
      <c r="E30" s="644">
        <v>4.1942362202181833</v>
      </c>
      <c r="F30" s="643">
        <v>1.9992524007642773E-2</v>
      </c>
    </row>
    <row r="31" spans="1:6" ht="12.75" x14ac:dyDescent="0.2">
      <c r="A31" s="647">
        <v>2015</v>
      </c>
      <c r="B31" s="645">
        <v>15.384269740721516</v>
      </c>
      <c r="C31" s="644">
        <v>24.91132038432313</v>
      </c>
      <c r="D31" s="644">
        <v>1.1221149583448609</v>
      </c>
      <c r="E31" s="644">
        <v>3.6505567052936945</v>
      </c>
      <c r="F31" s="643">
        <v>2.0011459322780319E-2</v>
      </c>
    </row>
    <row r="32" spans="1:6" ht="12.75" x14ac:dyDescent="0.2">
      <c r="A32" s="646">
        <v>2016</v>
      </c>
      <c r="B32" s="645">
        <v>15.201753312324547</v>
      </c>
      <c r="C32" s="644">
        <v>23.260368004134374</v>
      </c>
      <c r="D32" s="644">
        <v>1.0526627450778128</v>
      </c>
      <c r="E32" s="644">
        <v>3.4800094543176208</v>
      </c>
      <c r="F32" s="643">
        <v>1.9965560559423254E-2</v>
      </c>
    </row>
    <row r="33" spans="1:6" ht="12.75" x14ac:dyDescent="0.2">
      <c r="A33" s="646">
        <v>2017</v>
      </c>
      <c r="B33" s="645">
        <v>15.831489267747513</v>
      </c>
      <c r="C33" s="644">
        <v>22.592733234544408</v>
      </c>
      <c r="D33" s="644">
        <v>1.044727981765881</v>
      </c>
      <c r="E33" s="644">
        <v>3.443448807135173</v>
      </c>
      <c r="F33" s="643">
        <v>1.9905955078310816E-2</v>
      </c>
    </row>
    <row r="34" spans="1:6" ht="12.75" x14ac:dyDescent="0.2">
      <c r="A34" s="646">
        <v>2018</v>
      </c>
      <c r="B34" s="645">
        <v>16.726119519230881</v>
      </c>
      <c r="C34" s="644">
        <v>22.991964765871071</v>
      </c>
      <c r="D34" s="644">
        <v>1.0676980545039589</v>
      </c>
      <c r="E34" s="644">
        <v>3.5947725262476959</v>
      </c>
      <c r="F34" s="643">
        <v>1.9976677190055879E-2</v>
      </c>
    </row>
    <row r="35" spans="1:6" ht="12.75" x14ac:dyDescent="0.2">
      <c r="A35" s="646">
        <v>2019</v>
      </c>
      <c r="B35" s="645">
        <v>13.351699490297685</v>
      </c>
      <c r="C35" s="644">
        <v>19.658131699388484</v>
      </c>
      <c r="D35" s="644">
        <v>0.7616805025284602</v>
      </c>
      <c r="E35" s="644">
        <v>2.939651925614827</v>
      </c>
      <c r="F35" s="643">
        <v>1.9976875072315482E-2</v>
      </c>
    </row>
    <row r="36" spans="1:6" ht="12.75" x14ac:dyDescent="0.2">
      <c r="A36" s="646">
        <v>2020</v>
      </c>
      <c r="B36" s="645">
        <v>11.25650957042941</v>
      </c>
      <c r="C36" s="644">
        <v>17.229835959585312</v>
      </c>
      <c r="D36" s="644">
        <v>0.56691330035957654</v>
      </c>
      <c r="E36" s="644">
        <v>2.5600665001895324</v>
      </c>
      <c r="F36" s="643">
        <v>1.996839542935441E-2</v>
      </c>
    </row>
    <row r="37" spans="1:6" ht="12.75" x14ac:dyDescent="0.2">
      <c r="A37" s="646">
        <v>2021</v>
      </c>
      <c r="B37" s="645">
        <v>11.256509570429401</v>
      </c>
      <c r="C37" s="644">
        <v>17.229835959585301</v>
      </c>
      <c r="D37" s="644">
        <v>0.56691330035957621</v>
      </c>
      <c r="E37" s="644">
        <v>2.5600665001895311</v>
      </c>
      <c r="F37" s="643">
        <v>1.996839542935441E-2</v>
      </c>
    </row>
    <row r="38" spans="1:6" x14ac:dyDescent="0.2">
      <c r="A38" s="642"/>
      <c r="B38" s="642"/>
      <c r="C38" s="618"/>
      <c r="D38" s="618"/>
      <c r="E38" s="618"/>
      <c r="F38" s="641"/>
    </row>
    <row r="39" spans="1:6" x14ac:dyDescent="0.2">
      <c r="A39" s="640" t="s">
        <v>2147</v>
      </c>
    </row>
  </sheetData>
  <mergeCells count="1">
    <mergeCell ref="A1:D1"/>
  </mergeCells>
  <hyperlinks>
    <hyperlink ref="A1" location="Contents!A1" display="To table of contents" xr:uid="{1D5CB4F2-A6E1-47CE-97EF-41995AD1A91C}"/>
  </hyperlinks>
  <pageMargins left="0.52" right="0.31" top="0.61" bottom="0.61" header="0.5" footer="0.5"/>
  <pageSetup paperSize="9" orientation="landscape" r:id="rId1"/>
  <headerFooter alignWithMargins="0"/>
  <customProperties>
    <customPr name="EpmWorksheetKeyString_GUID" r:id="rId2"/>
  </customPropertie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41D99-442D-4587-BB43-80E90D67D3F1}">
  <sheetPr codeName="Blad62">
    <tabColor theme="4" tint="0.79998168889431442"/>
  </sheetPr>
  <dimension ref="A1:D7"/>
  <sheetViews>
    <sheetView zoomScale="80" zoomScaleNormal="80" workbookViewId="0">
      <selection activeCell="B7" sqref="B7:J7"/>
    </sheetView>
  </sheetViews>
  <sheetFormatPr defaultColWidth="10.6640625" defaultRowHeight="12.75" x14ac:dyDescent="0.2"/>
  <cols>
    <col min="1" max="1" width="19.33203125" style="19" customWidth="1"/>
    <col min="2" max="2" width="19.83203125" style="19" customWidth="1"/>
    <col min="3" max="3" width="18.83203125" style="19" customWidth="1"/>
    <col min="4" max="16384" width="10.6640625" style="19"/>
  </cols>
  <sheetData>
    <row r="1" spans="1:4" ht="27.75" customHeight="1" x14ac:dyDescent="0.2">
      <c r="A1" s="1744" t="s">
        <v>2</v>
      </c>
      <c r="B1" s="1744"/>
      <c r="C1" s="1744"/>
      <c r="D1" s="1744"/>
    </row>
    <row r="2" spans="1:4" ht="21" x14ac:dyDescent="0.35">
      <c r="A2" s="334" t="s">
        <v>1312</v>
      </c>
    </row>
    <row r="3" spans="1:4" x14ac:dyDescent="0.2">
      <c r="A3" s="455" t="s">
        <v>1194</v>
      </c>
      <c r="B3" s="662" t="s">
        <v>1313</v>
      </c>
      <c r="C3" s="456" t="s">
        <v>1207</v>
      </c>
    </row>
    <row r="4" spans="1:4" x14ac:dyDescent="0.2">
      <c r="A4" s="457"/>
      <c r="B4" s="654" t="s">
        <v>1314</v>
      </c>
      <c r="C4" s="456"/>
    </row>
    <row r="5" spans="1:4" x14ac:dyDescent="0.2">
      <c r="A5" s="458" t="s">
        <v>1310</v>
      </c>
      <c r="B5" s="459">
        <v>0.223</v>
      </c>
      <c r="C5" s="460">
        <v>1.784</v>
      </c>
    </row>
    <row r="6" spans="1:4" x14ac:dyDescent="0.2">
      <c r="A6" s="661" t="s">
        <v>1309</v>
      </c>
      <c r="B6" s="660">
        <v>0.253</v>
      </c>
      <c r="C6" s="659"/>
    </row>
    <row r="7" spans="1:4" x14ac:dyDescent="0.2">
      <c r="A7" s="452" t="s">
        <v>1315</v>
      </c>
    </row>
  </sheetData>
  <mergeCells count="1">
    <mergeCell ref="A1:D1"/>
  </mergeCells>
  <hyperlinks>
    <hyperlink ref="A1" location="Contents!A1" display="To table of contents" xr:uid="{71D82FC9-7FF0-41E2-AB98-3F9DC7332A91}"/>
  </hyperlinks>
  <pageMargins left="0.7" right="0.7" top="0.75" bottom="0.75" header="0.3" footer="0.3"/>
  <customProperties>
    <customPr name="EpmWorksheetKeyString_GUID" r:id="rId1"/>
  </customProperti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81B30-7E4D-4FA3-B2D6-03581C4262F9}">
  <sheetPr codeName="Blad63">
    <tabColor theme="4" tint="0.79998168889431442"/>
  </sheetPr>
  <dimension ref="A1:E41"/>
  <sheetViews>
    <sheetView zoomScale="75" zoomScaleNormal="75" workbookViewId="0">
      <selection activeCell="N27" sqref="N27"/>
    </sheetView>
  </sheetViews>
  <sheetFormatPr defaultColWidth="10.6640625" defaultRowHeight="12.75" x14ac:dyDescent="0.2"/>
  <cols>
    <col min="1" max="1" width="17.5" style="19" customWidth="1"/>
    <col min="2" max="4" width="16" style="19" customWidth="1"/>
    <col min="5" max="16384" width="10.6640625" style="19"/>
  </cols>
  <sheetData>
    <row r="1" spans="1:5" ht="33" customHeight="1" x14ac:dyDescent="0.2">
      <c r="A1" s="1744" t="s">
        <v>2</v>
      </c>
      <c r="B1" s="1744"/>
      <c r="C1" s="1744"/>
      <c r="D1" s="1744"/>
    </row>
    <row r="2" spans="1:5" ht="20.25" x14ac:dyDescent="0.3">
      <c r="A2" s="658" t="s">
        <v>1316</v>
      </c>
      <c r="B2" s="658"/>
      <c r="C2" s="658"/>
      <c r="D2" s="658"/>
      <c r="E2" s="658"/>
    </row>
    <row r="3" spans="1:5" ht="14.25" x14ac:dyDescent="0.2">
      <c r="A3" s="1875" t="s">
        <v>1317</v>
      </c>
      <c r="B3" s="1874" t="s">
        <v>1318</v>
      </c>
      <c r="C3" s="1874"/>
      <c r="D3" s="1446" t="s">
        <v>310</v>
      </c>
    </row>
    <row r="4" spans="1:5" x14ac:dyDescent="0.2">
      <c r="A4" s="1876"/>
      <c r="B4" s="1447" t="s">
        <v>1319</v>
      </c>
      <c r="C4" s="1447" t="s">
        <v>1320</v>
      </c>
      <c r="D4" s="1448" t="s">
        <v>1319</v>
      </c>
    </row>
    <row r="5" spans="1:5" x14ac:dyDescent="0.2">
      <c r="A5" s="1877"/>
      <c r="B5" s="1878" t="s">
        <v>175</v>
      </c>
      <c r="C5" s="1879"/>
      <c r="D5" s="1880"/>
    </row>
    <row r="6" spans="1:5" x14ac:dyDescent="0.2">
      <c r="A6" s="1449">
        <v>1990</v>
      </c>
      <c r="B6" s="1450">
        <v>0.48</v>
      </c>
      <c r="C6" s="1450">
        <v>1</v>
      </c>
      <c r="D6" s="1451">
        <v>0.77669902912621369</v>
      </c>
    </row>
    <row r="7" spans="1:5" x14ac:dyDescent="0.2">
      <c r="A7" s="1452">
        <v>1991</v>
      </c>
      <c r="B7" s="663">
        <v>0.42</v>
      </c>
      <c r="C7" s="663">
        <v>1</v>
      </c>
      <c r="D7" s="1453">
        <v>0.77669902912621369</v>
      </c>
    </row>
    <row r="8" spans="1:5" x14ac:dyDescent="0.2">
      <c r="A8" s="1452">
        <v>1992</v>
      </c>
      <c r="B8" s="663">
        <v>0.38</v>
      </c>
      <c r="C8" s="663">
        <v>1</v>
      </c>
      <c r="D8" s="1453">
        <v>0.77669902912621369</v>
      </c>
    </row>
    <row r="9" spans="1:5" x14ac:dyDescent="0.2">
      <c r="A9" s="1452">
        <v>1993</v>
      </c>
      <c r="B9" s="663">
        <v>0.32</v>
      </c>
      <c r="C9" s="663">
        <v>1</v>
      </c>
      <c r="D9" s="1453">
        <v>0.77669902912621369</v>
      </c>
    </row>
    <row r="10" spans="1:5" x14ac:dyDescent="0.2">
      <c r="A10" s="1452">
        <v>1994</v>
      </c>
      <c r="B10" s="663">
        <v>0.26</v>
      </c>
      <c r="C10" s="663">
        <v>1</v>
      </c>
      <c r="D10" s="1453">
        <v>0.77669902912621369</v>
      </c>
    </row>
    <row r="11" spans="1:5" x14ac:dyDescent="0.2">
      <c r="A11" s="1452">
        <v>1995</v>
      </c>
      <c r="B11" s="664">
        <v>0.2</v>
      </c>
      <c r="C11" s="663">
        <v>1</v>
      </c>
      <c r="D11" s="1453">
        <v>0.77669902912621369</v>
      </c>
    </row>
    <row r="12" spans="1:5" x14ac:dyDescent="0.2">
      <c r="A12" s="1452">
        <v>1996</v>
      </c>
      <c r="B12" s="663">
        <v>0.14000000000000001</v>
      </c>
      <c r="C12" s="663">
        <v>1</v>
      </c>
      <c r="D12" s="1453">
        <v>0.77669902912621369</v>
      </c>
    </row>
    <row r="13" spans="1:5" x14ac:dyDescent="0.2">
      <c r="A13" s="1452">
        <v>1997</v>
      </c>
      <c r="B13" s="663">
        <v>0.14000000000000001</v>
      </c>
      <c r="C13" s="663">
        <v>1</v>
      </c>
      <c r="D13" s="1453">
        <v>0.77669902912621369</v>
      </c>
    </row>
    <row r="14" spans="1:5" x14ac:dyDescent="0.2">
      <c r="A14" s="1452">
        <v>1998</v>
      </c>
      <c r="B14" s="663">
        <v>0.14000000000000001</v>
      </c>
      <c r="C14" s="663">
        <v>1</v>
      </c>
      <c r="D14" s="1453">
        <v>0.77669902912621369</v>
      </c>
    </row>
    <row r="15" spans="1:5" x14ac:dyDescent="0.2">
      <c r="A15" s="1452">
        <v>1999</v>
      </c>
      <c r="B15" s="663">
        <v>0.14000000000000001</v>
      </c>
      <c r="C15" s="663">
        <v>1</v>
      </c>
      <c r="D15" s="1453">
        <v>0.77669902912621369</v>
      </c>
    </row>
    <row r="16" spans="1:5" x14ac:dyDescent="0.2">
      <c r="A16" s="1452">
        <v>2000</v>
      </c>
      <c r="B16" s="663">
        <v>0.14000000000000001</v>
      </c>
      <c r="C16" s="663">
        <v>1</v>
      </c>
      <c r="D16" s="1453">
        <v>0.77669902912621369</v>
      </c>
    </row>
    <row r="17" spans="1:4" x14ac:dyDescent="0.2">
      <c r="A17" s="1452">
        <v>2001</v>
      </c>
      <c r="B17" s="664">
        <v>0.1</v>
      </c>
      <c r="C17" s="663">
        <v>1</v>
      </c>
      <c r="D17" s="1453">
        <v>0.77669902912621369</v>
      </c>
    </row>
    <row r="18" spans="1:4" x14ac:dyDescent="0.2">
      <c r="A18" s="1452">
        <v>2002</v>
      </c>
      <c r="B18" s="663">
        <v>0.12</v>
      </c>
      <c r="C18" s="663">
        <v>1</v>
      </c>
      <c r="D18" s="1453">
        <v>0.77669902912621369</v>
      </c>
    </row>
    <row r="19" spans="1:4" x14ac:dyDescent="0.2">
      <c r="A19" s="1452">
        <v>2003</v>
      </c>
      <c r="B19" s="663">
        <v>0.06</v>
      </c>
      <c r="C19" s="663">
        <v>1</v>
      </c>
      <c r="D19" s="1453">
        <v>0.77669902912621369</v>
      </c>
    </row>
    <row r="20" spans="1:4" x14ac:dyDescent="0.2">
      <c r="A20" s="1452">
        <v>2004</v>
      </c>
      <c r="B20" s="663">
        <v>0.06</v>
      </c>
      <c r="C20" s="663">
        <v>1</v>
      </c>
      <c r="D20" s="1453">
        <v>0.77669902912621369</v>
      </c>
    </row>
    <row r="21" spans="1:4" x14ac:dyDescent="0.2">
      <c r="A21" s="1452">
        <v>2005</v>
      </c>
      <c r="B21" s="663">
        <v>0.04</v>
      </c>
      <c r="C21" s="663">
        <v>1</v>
      </c>
      <c r="D21" s="1453">
        <v>0.77669902912621369</v>
      </c>
    </row>
    <row r="22" spans="1:4" x14ac:dyDescent="0.2">
      <c r="A22" s="1452">
        <v>2006</v>
      </c>
      <c r="B22" s="663">
        <v>0.04</v>
      </c>
      <c r="C22" s="663">
        <v>1</v>
      </c>
      <c r="D22" s="1453">
        <v>0.77669902912621369</v>
      </c>
    </row>
    <row r="23" spans="1:4" x14ac:dyDescent="0.2">
      <c r="A23" s="1452">
        <v>2007</v>
      </c>
      <c r="B23" s="663">
        <v>0.04</v>
      </c>
      <c r="C23" s="663">
        <v>1</v>
      </c>
      <c r="D23" s="1453">
        <v>0.77669902912621369</v>
      </c>
    </row>
    <row r="24" spans="1:4" x14ac:dyDescent="0.2">
      <c r="A24" s="1452">
        <v>2008</v>
      </c>
      <c r="B24" s="663">
        <v>0.02</v>
      </c>
      <c r="C24" s="663">
        <v>1</v>
      </c>
      <c r="D24" s="1453">
        <v>0.77669902912621369</v>
      </c>
    </row>
    <row r="25" spans="1:4" x14ac:dyDescent="0.2">
      <c r="A25" s="1452">
        <v>2009</v>
      </c>
      <c r="B25" s="663">
        <v>0.02</v>
      </c>
      <c r="C25" s="663">
        <v>1</v>
      </c>
      <c r="D25" s="1453">
        <v>0.77669902912621369</v>
      </c>
    </row>
    <row r="26" spans="1:4" x14ac:dyDescent="0.2">
      <c r="A26" s="1452">
        <v>2010</v>
      </c>
      <c r="B26" s="663">
        <v>0.02</v>
      </c>
      <c r="C26" s="663">
        <v>1</v>
      </c>
      <c r="D26" s="1453">
        <v>0.77669902912621369</v>
      </c>
    </row>
    <row r="27" spans="1:4" x14ac:dyDescent="0.2">
      <c r="A27" s="1452">
        <v>2011</v>
      </c>
      <c r="B27" s="663">
        <v>0.02</v>
      </c>
      <c r="C27" s="663">
        <v>1</v>
      </c>
      <c r="D27" s="1453">
        <v>0.77669902912621369</v>
      </c>
    </row>
    <row r="28" spans="1:4" x14ac:dyDescent="0.2">
      <c r="A28" s="1452">
        <v>2012</v>
      </c>
      <c r="B28" s="663">
        <v>0.02</v>
      </c>
      <c r="C28" s="663">
        <v>1</v>
      </c>
      <c r="D28" s="1453">
        <v>0.77669902912621369</v>
      </c>
    </row>
    <row r="29" spans="1:4" x14ac:dyDescent="0.2">
      <c r="A29" s="1452">
        <v>2013</v>
      </c>
      <c r="B29" s="663">
        <v>0.02</v>
      </c>
      <c r="C29" s="663">
        <v>1</v>
      </c>
      <c r="D29" s="1453">
        <v>0.77669902912621369</v>
      </c>
    </row>
    <row r="30" spans="1:4" x14ac:dyDescent="0.2">
      <c r="A30" s="1452">
        <v>2014</v>
      </c>
      <c r="B30" s="663">
        <v>0.02</v>
      </c>
      <c r="C30" s="663">
        <v>1</v>
      </c>
      <c r="D30" s="1453">
        <v>0.77669902912621369</v>
      </c>
    </row>
    <row r="31" spans="1:4" x14ac:dyDescent="0.2">
      <c r="A31" s="1452">
        <v>2015</v>
      </c>
      <c r="B31" s="663">
        <v>0.02</v>
      </c>
      <c r="C31" s="663">
        <v>1</v>
      </c>
      <c r="D31" s="1453">
        <v>0.77669902912621369</v>
      </c>
    </row>
    <row r="32" spans="1:4" x14ac:dyDescent="0.2">
      <c r="A32" s="1452">
        <v>2016</v>
      </c>
      <c r="B32" s="663">
        <v>0.02</v>
      </c>
      <c r="C32" s="663">
        <v>1</v>
      </c>
      <c r="D32" s="1453">
        <v>0.77669902912621402</v>
      </c>
    </row>
    <row r="33" spans="1:4" x14ac:dyDescent="0.2">
      <c r="A33" s="1452">
        <v>2017</v>
      </c>
      <c r="B33" s="663">
        <v>0.02</v>
      </c>
      <c r="C33" s="663">
        <v>1</v>
      </c>
      <c r="D33" s="1453">
        <v>0.77669902912621402</v>
      </c>
    </row>
    <row r="34" spans="1:4" x14ac:dyDescent="0.2">
      <c r="A34" s="1452">
        <v>2018</v>
      </c>
      <c r="B34" s="663">
        <v>0.02</v>
      </c>
      <c r="C34" s="663">
        <v>1</v>
      </c>
      <c r="D34" s="1453">
        <v>0.77669902912621402</v>
      </c>
    </row>
    <row r="35" spans="1:4" x14ac:dyDescent="0.2">
      <c r="A35" s="1452">
        <v>2019</v>
      </c>
      <c r="B35" s="663">
        <v>0.02</v>
      </c>
      <c r="C35" s="663">
        <v>1</v>
      </c>
      <c r="D35" s="1453">
        <v>0.77669902912621402</v>
      </c>
    </row>
    <row r="36" spans="1:4" x14ac:dyDescent="0.2">
      <c r="A36" s="1452">
        <v>2020</v>
      </c>
      <c r="B36" s="663">
        <v>0.02</v>
      </c>
      <c r="C36" s="663">
        <v>1</v>
      </c>
      <c r="D36" s="1453">
        <v>0.77669902912621402</v>
      </c>
    </row>
    <row r="37" spans="1:4" x14ac:dyDescent="0.2">
      <c r="A37" s="1454">
        <v>2021</v>
      </c>
      <c r="B37" s="1455">
        <v>0.02</v>
      </c>
      <c r="C37" s="1455">
        <v>1</v>
      </c>
      <c r="D37" s="1456">
        <v>0.77669902912621402</v>
      </c>
    </row>
    <row r="38" spans="1:4" x14ac:dyDescent="0.2">
      <c r="A38" s="1881" t="s">
        <v>2148</v>
      </c>
      <c r="B38" s="1882"/>
      <c r="C38" s="1882"/>
      <c r="D38" s="1883"/>
    </row>
    <row r="39" spans="1:4" x14ac:dyDescent="0.2">
      <c r="A39" s="1884"/>
      <c r="B39" s="1885"/>
      <c r="C39" s="1885"/>
      <c r="D39" s="1886"/>
    </row>
    <row r="40" spans="1:4" x14ac:dyDescent="0.2">
      <c r="A40" s="1884"/>
      <c r="B40" s="1885"/>
      <c r="C40" s="1885"/>
      <c r="D40" s="1886"/>
    </row>
    <row r="41" spans="1:4" x14ac:dyDescent="0.2">
      <c r="A41" s="1887"/>
      <c r="B41" s="1888"/>
      <c r="C41" s="1888"/>
      <c r="D41" s="1889"/>
    </row>
  </sheetData>
  <mergeCells count="5">
    <mergeCell ref="B3:C3"/>
    <mergeCell ref="A1:D1"/>
    <mergeCell ref="A3:A5"/>
    <mergeCell ref="B5:D5"/>
    <mergeCell ref="A38:D41"/>
  </mergeCells>
  <hyperlinks>
    <hyperlink ref="A1" location="Contents!A1" display="To table of contents" xr:uid="{5C8C079E-38D3-4BA3-9274-CC0F32E96C33}"/>
  </hyperlinks>
  <pageMargins left="0.7" right="0.7" top="0.75" bottom="0.75" header="0.3" footer="0.3"/>
  <pageSetup paperSize="9" orientation="portrait" horizontalDpi="300" verticalDpi="300" r:id="rId1"/>
  <customProperties>
    <customPr name="EpmWorksheetKeyString_GUID" r:id="rId2"/>
  </customPropertie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4688-AAC9-4896-A9CA-7C2C964BC80E}">
  <sheetPr codeName="Blad64">
    <tabColor theme="4" tint="0.79998168889431442"/>
    <pageSetUpPr fitToPage="1"/>
  </sheetPr>
  <dimension ref="A1:N75"/>
  <sheetViews>
    <sheetView zoomScale="75" workbookViewId="0">
      <selection activeCell="A2" sqref="A2:R87"/>
    </sheetView>
  </sheetViews>
  <sheetFormatPr defaultColWidth="10.6640625" defaultRowHeight="12.75" x14ac:dyDescent="0.2"/>
  <cols>
    <col min="1" max="1" width="10.6640625" style="19"/>
    <col min="2" max="8" width="14.83203125" style="19" customWidth="1"/>
    <col min="9" max="11" width="15.5" style="19" customWidth="1"/>
    <col min="12" max="16384" width="10.6640625" style="19"/>
  </cols>
  <sheetData>
    <row r="1" spans="1:14" ht="36.75" customHeight="1" x14ac:dyDescent="0.2">
      <c r="A1" s="1744" t="s">
        <v>2</v>
      </c>
      <c r="B1" s="1744"/>
      <c r="C1" s="1744"/>
      <c r="D1" s="1744"/>
    </row>
    <row r="2" spans="1:14" ht="20.25" x14ac:dyDescent="0.3">
      <c r="A2" s="332" t="s">
        <v>1328</v>
      </c>
    </row>
    <row r="3" spans="1:14" ht="15" x14ac:dyDescent="0.25">
      <c r="A3" s="461"/>
      <c r="B3" s="462" t="s">
        <v>1329</v>
      </c>
      <c r="C3" s="1890" t="s">
        <v>1330</v>
      </c>
      <c r="D3" s="1891"/>
      <c r="E3" s="1890" t="s">
        <v>1331</v>
      </c>
      <c r="F3" s="1892"/>
      <c r="G3" s="1891"/>
      <c r="H3" s="1890" t="s">
        <v>1332</v>
      </c>
      <c r="I3" s="1891"/>
      <c r="J3" s="424" t="s">
        <v>1333</v>
      </c>
      <c r="K3" s="1893" t="s">
        <v>1334</v>
      </c>
      <c r="L3" s="1894"/>
      <c r="M3" s="1894"/>
      <c r="N3" s="1457" t="s">
        <v>2218</v>
      </c>
    </row>
    <row r="4" spans="1:14" x14ac:dyDescent="0.2">
      <c r="A4" s="524"/>
      <c r="B4" s="668"/>
      <c r="C4" s="529" t="s">
        <v>105</v>
      </c>
      <c r="D4" s="530" t="s">
        <v>150</v>
      </c>
      <c r="E4" s="529" t="s">
        <v>105</v>
      </c>
      <c r="F4" s="530" t="s">
        <v>150</v>
      </c>
      <c r="G4" s="530" t="s">
        <v>14</v>
      </c>
      <c r="H4" s="529" t="s">
        <v>150</v>
      </c>
      <c r="I4" s="530" t="s">
        <v>14</v>
      </c>
      <c r="J4" s="529" t="s">
        <v>105</v>
      </c>
      <c r="K4" s="1399" t="s">
        <v>105</v>
      </c>
      <c r="L4" s="1401" t="s">
        <v>150</v>
      </c>
      <c r="M4" s="1401" t="s">
        <v>14</v>
      </c>
      <c r="N4" s="1457" t="s">
        <v>150</v>
      </c>
    </row>
    <row r="5" spans="1:14" x14ac:dyDescent="0.2">
      <c r="A5" s="40"/>
      <c r="B5" s="430" t="s">
        <v>1005</v>
      </c>
      <c r="C5" s="431"/>
      <c r="D5" s="431"/>
      <c r="E5" s="431"/>
      <c r="F5" s="431"/>
      <c r="G5" s="431"/>
      <c r="H5" s="431"/>
      <c r="I5" s="431"/>
      <c r="J5" s="431"/>
      <c r="K5" s="431"/>
      <c r="L5" s="431"/>
      <c r="M5" s="431"/>
      <c r="N5" s="440"/>
    </row>
    <row r="6" spans="1:14" x14ac:dyDescent="0.2">
      <c r="A6" s="38"/>
      <c r="B6" s="37"/>
      <c r="N6" s="42"/>
    </row>
    <row r="7" spans="1:14" x14ac:dyDescent="0.2">
      <c r="A7" s="434">
        <v>1990</v>
      </c>
      <c r="B7" s="602">
        <v>1304.6881782427822</v>
      </c>
      <c r="C7" s="593">
        <v>4.4101313142685354</v>
      </c>
      <c r="D7" s="593">
        <v>346.5116279069768</v>
      </c>
      <c r="E7" s="593">
        <v>6.4463023564179824</v>
      </c>
      <c r="F7" s="593">
        <v>687.63185447534534</v>
      </c>
      <c r="G7" s="593">
        <v>10.911045252691693</v>
      </c>
      <c r="H7" s="593">
        <v>51.201546715071473</v>
      </c>
      <c r="I7" s="593">
        <v>16.061401255188951</v>
      </c>
      <c r="J7" s="593">
        <v>36.230328337997527</v>
      </c>
      <c r="K7" s="593">
        <v>12.986491500457442</v>
      </c>
      <c r="L7" s="593">
        <v>84.905894982291287</v>
      </c>
      <c r="M7" s="593">
        <v>26.769002091981594</v>
      </c>
      <c r="N7" s="601">
        <v>20.622552054093301</v>
      </c>
    </row>
    <row r="8" spans="1:14" x14ac:dyDescent="0.2">
      <c r="A8" s="434">
        <v>1991</v>
      </c>
      <c r="B8" s="602">
        <v>1305.4137212351025</v>
      </c>
      <c r="C8" s="593">
        <v>4.3902629370712205</v>
      </c>
      <c r="D8" s="593">
        <v>334.88372093023258</v>
      </c>
      <c r="E8" s="593">
        <v>6.4210020729210759</v>
      </c>
      <c r="F8" s="593">
        <v>692.20150038129407</v>
      </c>
      <c r="G8" s="593">
        <v>10.783713326679909</v>
      </c>
      <c r="H8" s="593">
        <v>55.884739468455429</v>
      </c>
      <c r="I8" s="593">
        <v>15.952238648934779</v>
      </c>
      <c r="J8" s="593">
        <v>36.213596452612556</v>
      </c>
      <c r="K8" s="593">
        <v>12.967072903203583</v>
      </c>
      <c r="L8" s="593">
        <v>87.913685660938782</v>
      </c>
      <c r="M8" s="593">
        <v>26.587064414891294</v>
      </c>
      <c r="N8" s="601">
        <v>21.215124037867028</v>
      </c>
    </row>
    <row r="9" spans="1:14" x14ac:dyDescent="0.2">
      <c r="A9" s="434">
        <v>1992</v>
      </c>
      <c r="B9" s="602">
        <v>1300.5361743632157</v>
      </c>
      <c r="C9" s="593">
        <v>4.3656640833970641</v>
      </c>
      <c r="D9" s="593">
        <v>330.23255813953477</v>
      </c>
      <c r="E9" s="593">
        <v>6.3354557908118938</v>
      </c>
      <c r="F9" s="593">
        <v>684.91470463387896</v>
      </c>
      <c r="G9" s="593">
        <v>10.568011535853868</v>
      </c>
      <c r="H9" s="593">
        <v>60.386911654022704</v>
      </c>
      <c r="I9" s="593">
        <v>15.836181122658147</v>
      </c>
      <c r="J9" s="593">
        <v>36.145395446209619</v>
      </c>
      <c r="K9" s="593">
        <v>12.930756266683462</v>
      </c>
      <c r="L9" s="593">
        <v>89.73253617563627</v>
      </c>
      <c r="M9" s="593">
        <v>26.393635204430243</v>
      </c>
      <c r="N9" s="601">
        <v>22.694364310098464</v>
      </c>
    </row>
    <row r="10" spans="1:14" x14ac:dyDescent="0.2">
      <c r="A10" s="434">
        <v>1993</v>
      </c>
      <c r="B10" s="602">
        <v>1283.6695347468342</v>
      </c>
      <c r="C10" s="593">
        <v>4.3312911785947072</v>
      </c>
      <c r="D10" s="593">
        <v>330.23255813953489</v>
      </c>
      <c r="E10" s="593">
        <v>6.1285896538099482</v>
      </c>
      <c r="F10" s="593">
        <v>668.33644798402827</v>
      </c>
      <c r="G10" s="593">
        <v>10.183066359231125</v>
      </c>
      <c r="H10" s="593">
        <v>61.543980648177374</v>
      </c>
      <c r="I10" s="593">
        <v>15.71460857906038</v>
      </c>
      <c r="J10" s="593">
        <v>35.964221968471797</v>
      </c>
      <c r="K10" s="593">
        <v>12.855976304487962</v>
      </c>
      <c r="L10" s="593">
        <v>89.323311583026424</v>
      </c>
      <c r="M10" s="593">
        <v>26.19101429843397</v>
      </c>
      <c r="N10" s="601">
        <v>22.864468049977109</v>
      </c>
    </row>
    <row r="11" spans="1:14" x14ac:dyDescent="0.2">
      <c r="A11" s="434">
        <v>1994</v>
      </c>
      <c r="B11" s="602">
        <v>1324.7399238153744</v>
      </c>
      <c r="C11" s="593">
        <v>4.3085600810232183</v>
      </c>
      <c r="D11" s="593">
        <v>332.55813953488365</v>
      </c>
      <c r="E11" s="593">
        <v>6.4618746152395667</v>
      </c>
      <c r="F11" s="593">
        <v>702.98312722876915</v>
      </c>
      <c r="G11" s="593">
        <v>10.674243644056927</v>
      </c>
      <c r="H11" s="593">
        <v>62.937203546700289</v>
      </c>
      <c r="I11" s="593">
        <v>15.590424017609925</v>
      </c>
      <c r="J11" s="593">
        <v>35.849700095577312</v>
      </c>
      <c r="K11" s="593">
        <v>12.806164686719736</v>
      </c>
      <c r="L11" s="593">
        <v>89.730749552698981</v>
      </c>
      <c r="M11" s="593">
        <v>25.984040029349874</v>
      </c>
      <c r="N11" s="601">
        <v>24.855696782745468</v>
      </c>
    </row>
    <row r="12" spans="1:14" x14ac:dyDescent="0.2">
      <c r="A12" s="434">
        <v>1995</v>
      </c>
      <c r="B12" s="602">
        <v>1341.2038952094495</v>
      </c>
      <c r="C12" s="593">
        <v>4.2768275672801241</v>
      </c>
      <c r="D12" s="593">
        <v>351.1627906976745</v>
      </c>
      <c r="E12" s="593">
        <v>6.3791510955505926</v>
      </c>
      <c r="F12" s="593">
        <v>696.50329463311323</v>
      </c>
      <c r="G12" s="593">
        <v>10.505053422271281</v>
      </c>
      <c r="H12" s="593">
        <v>66.836779495902832</v>
      </c>
      <c r="I12" s="593">
        <v>15.463768531311995</v>
      </c>
      <c r="J12" s="593">
        <v>35.636044627193172</v>
      </c>
      <c r="K12" s="593">
        <v>12.72131948709673</v>
      </c>
      <c r="L12" s="593">
        <v>89.811079876902227</v>
      </c>
      <c r="M12" s="593">
        <v>25.772947552186661</v>
      </c>
      <c r="N12" s="601">
        <v>26.134838222966071</v>
      </c>
    </row>
    <row r="13" spans="1:14" x14ac:dyDescent="0.2">
      <c r="A13" s="434">
        <v>1996</v>
      </c>
      <c r="B13" s="602">
        <v>1354.1619276856702</v>
      </c>
      <c r="C13" s="593">
        <v>4.2464262252924652</v>
      </c>
      <c r="D13" s="593">
        <v>324.82598607888633</v>
      </c>
      <c r="E13" s="593">
        <v>6.6390247113108032</v>
      </c>
      <c r="F13" s="593">
        <v>728.26238931539172</v>
      </c>
      <c r="G13" s="593">
        <v>10.90116587634901</v>
      </c>
      <c r="H13" s="593">
        <v>71.989222982786899</v>
      </c>
      <c r="I13" s="593">
        <v>15.334720489417686</v>
      </c>
      <c r="J13" s="593">
        <v>35.412989919854347</v>
      </c>
      <c r="K13" s="593">
        <v>12.634489330141699</v>
      </c>
      <c r="L13" s="593">
        <v>91.364651619437069</v>
      </c>
      <c r="M13" s="593">
        <v>25.557867482362806</v>
      </c>
      <c r="N13" s="601">
        <v>26.992993654439264</v>
      </c>
    </row>
    <row r="14" spans="1:14" x14ac:dyDescent="0.2">
      <c r="A14" s="434">
        <v>1997</v>
      </c>
      <c r="B14" s="602">
        <v>1339.1485647754878</v>
      </c>
      <c r="C14" s="593">
        <v>4.2271320291074286</v>
      </c>
      <c r="D14" s="593">
        <v>322.50580046403701</v>
      </c>
      <c r="E14" s="593">
        <v>6.4308958411146531</v>
      </c>
      <c r="F14" s="593">
        <v>708.07606474114743</v>
      </c>
      <c r="G14" s="593">
        <v>10.504202612419004</v>
      </c>
      <c r="H14" s="593">
        <v>77.447090144861249</v>
      </c>
      <c r="I14" s="593">
        <v>15.203767058334536</v>
      </c>
      <c r="J14" s="593">
        <v>35.269079986061449</v>
      </c>
      <c r="K14" s="593">
        <v>12.577281461694435</v>
      </c>
      <c r="L14" s="593">
        <v>92.127666427850315</v>
      </c>
      <c r="M14" s="593">
        <v>25.339611763890893</v>
      </c>
      <c r="N14" s="601">
        <v>29.439972244969525</v>
      </c>
    </row>
    <row r="15" spans="1:14" x14ac:dyDescent="0.2">
      <c r="A15" s="434">
        <v>1998</v>
      </c>
      <c r="B15" s="602">
        <v>1338.0692545655645</v>
      </c>
      <c r="C15" s="593">
        <v>4.1981131251005186</v>
      </c>
      <c r="D15" s="593">
        <v>322.50580046403707</v>
      </c>
      <c r="E15" s="593">
        <v>6.3288097007262802</v>
      </c>
      <c r="F15" s="593">
        <v>699.11377792314647</v>
      </c>
      <c r="G15" s="593">
        <v>10.299314421706852</v>
      </c>
      <c r="H15" s="593">
        <v>84.142873238258218</v>
      </c>
      <c r="I15" s="593">
        <v>15.057252765436226</v>
      </c>
      <c r="J15" s="593">
        <v>35.033506269349765</v>
      </c>
      <c r="K15" s="593">
        <v>12.488903207701643</v>
      </c>
      <c r="L15" s="593">
        <v>91.786851492187708</v>
      </c>
      <c r="M15" s="593">
        <v>25.095421275727041</v>
      </c>
      <c r="N15" s="601">
        <v>32.018630682186853</v>
      </c>
    </row>
    <row r="16" spans="1:14" x14ac:dyDescent="0.2">
      <c r="A16" s="434">
        <v>1999</v>
      </c>
      <c r="B16" s="602">
        <v>1415.9147558622972</v>
      </c>
      <c r="C16" s="593">
        <v>4.1695872948605084</v>
      </c>
      <c r="D16" s="593">
        <v>348.02784222737819</v>
      </c>
      <c r="E16" s="593">
        <v>6.6847636700977837</v>
      </c>
      <c r="F16" s="593">
        <v>741.53255670479609</v>
      </c>
      <c r="G16" s="593">
        <v>10.883790520394131</v>
      </c>
      <c r="H16" s="593">
        <v>91.080340118939546</v>
      </c>
      <c r="I16" s="593">
        <v>14.971506615929952</v>
      </c>
      <c r="J16" s="593">
        <v>34.795601394016444</v>
      </c>
      <c r="K16" s="593">
        <v>12.400481710023463</v>
      </c>
      <c r="L16" s="593">
        <v>92.562588418983481</v>
      </c>
      <c r="M16" s="593">
        <v>24.952511026549924</v>
      </c>
      <c r="N16" s="601">
        <v>33.853186160327915</v>
      </c>
    </row>
    <row r="17" spans="1:14" x14ac:dyDescent="0.2">
      <c r="A17" s="434">
        <v>2000</v>
      </c>
      <c r="B17" s="602">
        <v>1390.9052624056962</v>
      </c>
      <c r="C17" s="593">
        <v>4.1375922993060597</v>
      </c>
      <c r="D17" s="593">
        <v>352.6682134570766</v>
      </c>
      <c r="E17" s="593">
        <v>6.3432431647909793</v>
      </c>
      <c r="F17" s="593">
        <v>705.61102490483836</v>
      </c>
      <c r="G17" s="593">
        <v>10.277568935217923</v>
      </c>
      <c r="H17" s="593">
        <v>96.268154002366018</v>
      </c>
      <c r="I17" s="593">
        <v>14.801578078354334</v>
      </c>
      <c r="J17" s="593">
        <v>34.557868186285255</v>
      </c>
      <c r="K17" s="593">
        <v>12.312133407025996</v>
      </c>
      <c r="L17" s="593">
        <v>95.839731887043996</v>
      </c>
      <c r="M17" s="593">
        <v>24.669296797257228</v>
      </c>
      <c r="N17" s="601">
        <v>33.418857286133175</v>
      </c>
    </row>
    <row r="18" spans="1:14" x14ac:dyDescent="0.2">
      <c r="A18" s="434">
        <v>2001</v>
      </c>
      <c r="B18" s="602">
        <v>1394.6494572567103</v>
      </c>
      <c r="C18" s="593">
        <v>4.1062334710087356</v>
      </c>
      <c r="D18" s="593">
        <v>348.02784222737807</v>
      </c>
      <c r="E18" s="593">
        <v>6.3170913274648797</v>
      </c>
      <c r="F18" s="593">
        <v>708.24488310746517</v>
      </c>
      <c r="G18" s="593">
        <v>10.133229965966438</v>
      </c>
      <c r="H18" s="593">
        <v>102.6998695518643</v>
      </c>
      <c r="I18" s="593">
        <v>14.565559313326673</v>
      </c>
      <c r="J18" s="593">
        <v>34.320952086539251</v>
      </c>
      <c r="K18" s="593">
        <v>12.223975185820532</v>
      </c>
      <c r="L18" s="593">
        <v>97.821163389280542</v>
      </c>
      <c r="M18" s="593">
        <v>24.275932188877785</v>
      </c>
      <c r="N18" s="601">
        <v>31.912725441717729</v>
      </c>
    </row>
    <row r="19" spans="1:14" x14ac:dyDescent="0.2">
      <c r="A19" s="434">
        <v>2002</v>
      </c>
      <c r="B19" s="602">
        <v>1329.7702570078609</v>
      </c>
      <c r="C19" s="593">
        <v>4.075905710327385</v>
      </c>
      <c r="D19" s="593">
        <v>334.10672853828316</v>
      </c>
      <c r="E19" s="593">
        <v>5.8653645929871203</v>
      </c>
      <c r="F19" s="593">
        <v>653.90339413361539</v>
      </c>
      <c r="G19" s="593">
        <v>9.2351831456558156</v>
      </c>
      <c r="H19" s="593">
        <v>105.06029262481582</v>
      </c>
      <c r="I19" s="593">
        <v>14.210721871021944</v>
      </c>
      <c r="J19" s="593">
        <v>34.085511789263883</v>
      </c>
      <c r="K19" s="593">
        <v>12.13665031957852</v>
      </c>
      <c r="L19" s="593">
        <v>99.679944830804317</v>
      </c>
      <c r="M19" s="593">
        <v>23.684536451703242</v>
      </c>
      <c r="N19" s="601">
        <v>33.726022999804073</v>
      </c>
    </row>
    <row r="20" spans="1:14" x14ac:dyDescent="0.2">
      <c r="A20" s="434">
        <v>2003</v>
      </c>
      <c r="B20" s="602">
        <v>1307.1073350138804</v>
      </c>
      <c r="C20" s="593">
        <v>4.0455575146341154</v>
      </c>
      <c r="D20" s="593">
        <v>336.42691415313232</v>
      </c>
      <c r="E20" s="593">
        <v>5.7147736669354225</v>
      </c>
      <c r="F20" s="593">
        <v>627.73917097030528</v>
      </c>
      <c r="G20" s="593">
        <v>8.6173732127976379</v>
      </c>
      <c r="H20" s="593">
        <v>106.61266961955343</v>
      </c>
      <c r="I20" s="593">
        <v>13.499238390342942</v>
      </c>
      <c r="J20" s="593">
        <v>33.851768828139484</v>
      </c>
      <c r="K20" s="593">
        <v>12.05061475313375</v>
      </c>
      <c r="L20" s="593">
        <v>99.332386662529842</v>
      </c>
      <c r="M20" s="593">
        <v>22.49873065057157</v>
      </c>
      <c r="N20" s="601">
        <v>36.718136591804694</v>
      </c>
    </row>
    <row r="21" spans="1:14" x14ac:dyDescent="0.2">
      <c r="A21" s="434">
        <v>2004</v>
      </c>
      <c r="B21" s="602">
        <v>1293.085629339806</v>
      </c>
      <c r="C21" s="593">
        <v>4.0161677723316282</v>
      </c>
      <c r="D21" s="593">
        <v>322.50580046403718</v>
      </c>
      <c r="E21" s="593">
        <v>5.9017794155050023</v>
      </c>
      <c r="F21" s="593">
        <v>628.01940881466908</v>
      </c>
      <c r="G21" s="593">
        <v>8.3861805892497365</v>
      </c>
      <c r="H21" s="593">
        <v>104.9621887010605</v>
      </c>
      <c r="I21" s="593">
        <v>12.734142921757591</v>
      </c>
      <c r="J21" s="593">
        <v>33.619663353388589</v>
      </c>
      <c r="K21" s="593">
        <v>11.965807220705157</v>
      </c>
      <c r="L21" s="593">
        <v>97.271393753671006</v>
      </c>
      <c r="M21" s="593">
        <v>21.223571536262657</v>
      </c>
      <c r="N21" s="601">
        <v>42.479524797167905</v>
      </c>
    </row>
    <row r="22" spans="1:14" x14ac:dyDescent="0.2">
      <c r="A22" s="434">
        <v>2005</v>
      </c>
      <c r="B22" s="602">
        <v>1336.8081398029531</v>
      </c>
      <c r="C22" s="593">
        <v>3.987813395251111</v>
      </c>
      <c r="D22" s="593">
        <v>338.7470997679813</v>
      </c>
      <c r="E22" s="593">
        <v>6.3852878200171679</v>
      </c>
      <c r="F22" s="593">
        <v>652.19003191512809</v>
      </c>
      <c r="G22" s="593">
        <v>8.6260379500717903</v>
      </c>
      <c r="H22" s="593">
        <v>104.25495335418388</v>
      </c>
      <c r="I22" s="593">
        <v>12.24858098413325</v>
      </c>
      <c r="J22" s="593">
        <v>33.409641754719473</v>
      </c>
      <c r="K22" s="593">
        <v>11.881994708800326</v>
      </c>
      <c r="L22" s="593">
        <v>97.278256106243703</v>
      </c>
      <c r="M22" s="593">
        <v>20.414301640222082</v>
      </c>
      <c r="N22" s="601">
        <v>47.38414040620107</v>
      </c>
    </row>
    <row r="23" spans="1:14" x14ac:dyDescent="0.2">
      <c r="A23" s="434">
        <v>2006</v>
      </c>
      <c r="B23" s="602">
        <v>1315.3919437423688</v>
      </c>
      <c r="C23" s="593">
        <v>3.9508172643391308</v>
      </c>
      <c r="D23" s="593">
        <v>334.70734569325799</v>
      </c>
      <c r="E23" s="593">
        <v>6.4246865943796658</v>
      </c>
      <c r="F23" s="593">
        <v>637.97033079577113</v>
      </c>
      <c r="G23" s="593">
        <v>8.3295979962469104</v>
      </c>
      <c r="H23" s="593">
        <v>103.56315343850665</v>
      </c>
      <c r="I23" s="593">
        <v>11.905531612606399</v>
      </c>
      <c r="J23" s="593">
        <v>33.093118805554681</v>
      </c>
      <c r="K23" s="593">
        <v>11.760044278090321</v>
      </c>
      <c r="L23" s="593">
        <v>95.932244189700086</v>
      </c>
      <c r="M23" s="593">
        <v>19.842552687677333</v>
      </c>
      <c r="N23" s="601">
        <v>47.912520386238363</v>
      </c>
    </row>
    <row r="24" spans="1:14" x14ac:dyDescent="0.2">
      <c r="A24" s="434">
        <v>2007</v>
      </c>
      <c r="B24" s="602">
        <v>1321.0818728934421</v>
      </c>
      <c r="C24" s="593">
        <v>3.8772099697380353</v>
      </c>
      <c r="D24" s="593">
        <v>338.12332478196851</v>
      </c>
      <c r="E24" s="593">
        <v>6.3610300213766573</v>
      </c>
      <c r="F24" s="593">
        <v>634.26562042892203</v>
      </c>
      <c r="G24" s="593">
        <v>8.2344167753944717</v>
      </c>
      <c r="H24" s="593">
        <v>104.54440120392489</v>
      </c>
      <c r="I24" s="593">
        <v>11.906059094521103</v>
      </c>
      <c r="J24" s="593">
        <v>32.400689618439742</v>
      </c>
      <c r="K24" s="593">
        <v>11.528694354003033</v>
      </c>
      <c r="L24" s="593">
        <v>96.585563066964852</v>
      </c>
      <c r="M24" s="593">
        <v>19.843431824201847</v>
      </c>
      <c r="N24" s="601">
        <v>53.411431753986804</v>
      </c>
    </row>
    <row r="25" spans="1:14" x14ac:dyDescent="0.2">
      <c r="A25" s="434">
        <v>2008</v>
      </c>
      <c r="B25" s="602">
        <v>1327.8820455479597</v>
      </c>
      <c r="C25" s="593">
        <v>3.8514446482496854</v>
      </c>
      <c r="D25" s="593">
        <v>339.26559005475934</v>
      </c>
      <c r="E25" s="593">
        <v>6.4518301982248394</v>
      </c>
      <c r="F25" s="593">
        <v>637.43453164411483</v>
      </c>
      <c r="G25" s="593">
        <v>8.4257063871732356</v>
      </c>
      <c r="H25" s="593">
        <v>105.69803768069424</v>
      </c>
      <c r="I25" s="593">
        <v>12.191731699850042</v>
      </c>
      <c r="J25" s="593">
        <v>32.108341958126651</v>
      </c>
      <c r="K25" s="593">
        <v>11.439052615570546</v>
      </c>
      <c r="L25" s="593">
        <v>97.798389976443659</v>
      </c>
      <c r="M25" s="593">
        <v>20.319552833083403</v>
      </c>
      <c r="N25" s="601">
        <v>52.897835851669349</v>
      </c>
    </row>
    <row r="26" spans="1:14" x14ac:dyDescent="0.2">
      <c r="A26" s="434">
        <v>2009</v>
      </c>
      <c r="B26" s="602">
        <v>1305.6984669440399</v>
      </c>
      <c r="C26" s="593">
        <v>3.8079829209838127</v>
      </c>
      <c r="D26" s="593">
        <v>332.47838794874696</v>
      </c>
      <c r="E26" s="593">
        <v>6.403143887219076</v>
      </c>
      <c r="F26" s="593">
        <v>623.50113375110891</v>
      </c>
      <c r="G26" s="593">
        <v>8.3685916911783611</v>
      </c>
      <c r="H26" s="593">
        <v>108.13041924098297</v>
      </c>
      <c r="I26" s="593">
        <v>12.323667324531261</v>
      </c>
      <c r="J26" s="593">
        <v>31.666819418322195</v>
      </c>
      <c r="K26" s="593">
        <v>11.296062507895826</v>
      </c>
      <c r="L26" s="593">
        <v>99.642881597006308</v>
      </c>
      <c r="M26" s="593">
        <v>20.539445540885435</v>
      </c>
      <c r="N26" s="601">
        <v>47.539931115178597</v>
      </c>
    </row>
    <row r="27" spans="1:14" x14ac:dyDescent="0.2">
      <c r="A27" s="434">
        <v>2010</v>
      </c>
      <c r="B27" s="602">
        <v>1243.6207835007694</v>
      </c>
      <c r="C27" s="593">
        <v>3.7832841941343185</v>
      </c>
      <c r="D27" s="593">
        <v>351.22611120043143</v>
      </c>
      <c r="E27" s="593">
        <v>5.8983925891047067</v>
      </c>
      <c r="F27" s="593">
        <v>547.88868378221071</v>
      </c>
      <c r="G27" s="593">
        <v>7.203598727476475</v>
      </c>
      <c r="H27" s="593">
        <v>103.7568804697903</v>
      </c>
      <c r="I27" s="593">
        <v>11.58875880340479</v>
      </c>
      <c r="J27" s="593">
        <v>31.382941497069933</v>
      </c>
      <c r="K27" s="593">
        <v>11.208905403801239</v>
      </c>
      <c r="L27" s="593">
        <v>96.52133222511722</v>
      </c>
      <c r="M27" s="593">
        <v>19.314598005674661</v>
      </c>
      <c r="N27" s="601">
        <v>53.847296602553648</v>
      </c>
    </row>
    <row r="28" spans="1:14" x14ac:dyDescent="0.2">
      <c r="A28" s="434">
        <v>2011</v>
      </c>
      <c r="B28" s="602">
        <v>1281.1099855067023</v>
      </c>
      <c r="C28" s="593">
        <v>3.7589240602754792</v>
      </c>
      <c r="D28" s="593">
        <v>361.91702926346466</v>
      </c>
      <c r="E28" s="593">
        <v>6.4662501217782813</v>
      </c>
      <c r="F28" s="593">
        <v>580.52232329990431</v>
      </c>
      <c r="G28" s="593">
        <v>7.3978592379160339</v>
      </c>
      <c r="H28" s="593">
        <v>99.376311772821268</v>
      </c>
      <c r="I28" s="593">
        <v>10.848932033061795</v>
      </c>
      <c r="J28" s="593">
        <v>31.106107044418845</v>
      </c>
      <c r="K28" s="593">
        <v>11.123300195559366</v>
      </c>
      <c r="L28" s="593">
        <v>94.288531511623759</v>
      </c>
      <c r="M28" s="593">
        <v>18.081553388436326</v>
      </c>
      <c r="N28" s="601">
        <v>56.222863577442176</v>
      </c>
    </row>
    <row r="29" spans="1:14" x14ac:dyDescent="0.2">
      <c r="A29" s="434">
        <v>2012</v>
      </c>
      <c r="B29" s="602">
        <v>1201.5393214087974</v>
      </c>
      <c r="C29" s="593">
        <v>3.7436481505977004</v>
      </c>
      <c r="D29" s="593">
        <v>357.0679723168717</v>
      </c>
      <c r="E29" s="593">
        <v>5.9733778045319958</v>
      </c>
      <c r="F29" s="593">
        <v>516.12727160176689</v>
      </c>
      <c r="G29" s="593">
        <v>6.387730416355125</v>
      </c>
      <c r="H29" s="593">
        <v>95.284664588494962</v>
      </c>
      <c r="I29" s="593">
        <v>10.246490064184494</v>
      </c>
      <c r="J29" s="593">
        <v>30.911485530203102</v>
      </c>
      <c r="K29" s="593">
        <v>11.065618127013622</v>
      </c>
      <c r="L29" s="593">
        <v>91.428286893484085</v>
      </c>
      <c r="M29" s="593">
        <v>17.077483440307493</v>
      </c>
      <c r="N29" s="601">
        <v>56.22529247498624</v>
      </c>
    </row>
    <row r="30" spans="1:14" x14ac:dyDescent="0.2">
      <c r="A30" s="434">
        <v>2013</v>
      </c>
      <c r="B30" s="602">
        <v>1214.9792889661232</v>
      </c>
      <c r="C30" s="593">
        <v>3.7107554298599386</v>
      </c>
      <c r="D30" s="593">
        <v>375.54551584207837</v>
      </c>
      <c r="E30" s="593">
        <v>6.2762974076397882</v>
      </c>
      <c r="F30" s="593">
        <v>522.91658584742174</v>
      </c>
      <c r="G30" s="593">
        <v>6.1091926710883335</v>
      </c>
      <c r="H30" s="593">
        <v>91.077513461989284</v>
      </c>
      <c r="I30" s="593">
        <v>9.338479975290408</v>
      </c>
      <c r="J30" s="593">
        <v>30.580272304105847</v>
      </c>
      <c r="K30" s="593">
        <v>10.957105157072229</v>
      </c>
      <c r="L30" s="593">
        <v>88.028145979251406</v>
      </c>
      <c r="M30" s="593">
        <v>15.564133292150682</v>
      </c>
      <c r="N30" s="601">
        <v>54.875291598175437</v>
      </c>
    </row>
    <row r="31" spans="1:14" x14ac:dyDescent="0.2">
      <c r="A31" s="434">
        <v>2014</v>
      </c>
      <c r="B31" s="602">
        <v>1248.0425188766285</v>
      </c>
      <c r="C31" s="593">
        <v>3.6781225001547724</v>
      </c>
      <c r="D31" s="593">
        <v>410.19964274490093</v>
      </c>
      <c r="E31" s="593">
        <v>6.5443720625534789</v>
      </c>
      <c r="F31" s="593">
        <v>528.2818694813509</v>
      </c>
      <c r="G31" s="593">
        <v>5.7444699738672069</v>
      </c>
      <c r="H31" s="593">
        <v>86.267799502307838</v>
      </c>
      <c r="I31" s="593">
        <v>8.3931162221717823</v>
      </c>
      <c r="J31" s="593">
        <v>30.260239786788286</v>
      </c>
      <c r="K31" s="593">
        <v>10.850969578711753</v>
      </c>
      <c r="L31" s="593">
        <v>85.967816436748194</v>
      </c>
      <c r="M31" s="593">
        <v>13.988527036952974</v>
      </c>
      <c r="N31" s="601">
        <v>57.865573550120367</v>
      </c>
    </row>
    <row r="32" spans="1:14" x14ac:dyDescent="0.2">
      <c r="A32" s="434">
        <v>2015</v>
      </c>
      <c r="B32" s="602">
        <v>1210.3002238590313</v>
      </c>
      <c r="C32" s="593">
        <v>3.6544899346955466</v>
      </c>
      <c r="D32" s="593">
        <v>411.95452292767112</v>
      </c>
      <c r="E32" s="593">
        <v>6.3436880290268993</v>
      </c>
      <c r="F32" s="593">
        <v>500.64207724853588</v>
      </c>
      <c r="G32" s="593">
        <v>5.0700154948488274</v>
      </c>
      <c r="H32" s="593">
        <v>82.583204711079802</v>
      </c>
      <c r="I32" s="593">
        <v>7.6324619082053937</v>
      </c>
      <c r="J32" s="593">
        <v>30.022212588722894</v>
      </c>
      <c r="K32" s="593">
        <v>10.772465217918336</v>
      </c>
      <c r="L32" s="593">
        <v>82.898240137619737</v>
      </c>
      <c r="M32" s="593">
        <v>12.720769847008993</v>
      </c>
      <c r="N32" s="601">
        <v>56.006075813697819</v>
      </c>
    </row>
    <row r="33" spans="1:14" x14ac:dyDescent="0.2">
      <c r="A33" s="434">
        <v>2016</v>
      </c>
      <c r="B33" s="602">
        <v>1219.3535084076962</v>
      </c>
      <c r="C33" s="593">
        <v>3.5951425013295513</v>
      </c>
      <c r="D33" s="593">
        <v>389.94420504383345</v>
      </c>
      <c r="E33" s="593">
        <v>6.940322423434492</v>
      </c>
      <c r="F33" s="593">
        <v>544.63842114603653</v>
      </c>
      <c r="G33" s="593">
        <v>5.2001992267347905</v>
      </c>
      <c r="H33" s="593">
        <v>78.636892828379146</v>
      </c>
      <c r="I33" s="593">
        <v>7.1014882483497068</v>
      </c>
      <c r="J33" s="593">
        <v>29.570492131660661</v>
      </c>
      <c r="K33" s="593">
        <v>10.632976630348043</v>
      </c>
      <c r="L33" s="593">
        <v>80.436446280719665</v>
      </c>
      <c r="M33" s="593">
        <v>11.835813747249512</v>
      </c>
      <c r="N33" s="601">
        <v>50.821108199620795</v>
      </c>
    </row>
    <row r="34" spans="1:14" x14ac:dyDescent="0.2">
      <c r="A34" s="434">
        <v>2017</v>
      </c>
      <c r="B34" s="602">
        <v>1169.5987357495287</v>
      </c>
      <c r="C34" s="593">
        <v>3.5196587488927098</v>
      </c>
      <c r="D34" s="593">
        <v>384.60308852289967</v>
      </c>
      <c r="E34" s="593">
        <v>6.4881748790588656</v>
      </c>
      <c r="F34" s="593">
        <v>508.57980771101916</v>
      </c>
      <c r="G34" s="593">
        <v>4.625853944834998</v>
      </c>
      <c r="H34" s="593">
        <v>75.298307081223186</v>
      </c>
      <c r="I34" s="593">
        <v>6.6925728569089094</v>
      </c>
      <c r="J34" s="593">
        <v>29.053281745073434</v>
      </c>
      <c r="K34" s="593">
        <v>10.485196357414964</v>
      </c>
      <c r="L34" s="593">
        <v>77.684514165568714</v>
      </c>
      <c r="M34" s="593">
        <v>11.154288094848182</v>
      </c>
      <c r="N34" s="601">
        <v>51.413991641785898</v>
      </c>
    </row>
    <row r="35" spans="1:14" x14ac:dyDescent="0.2">
      <c r="A35" s="434">
        <v>2018</v>
      </c>
      <c r="B35" s="602">
        <v>1221.9038320367024</v>
      </c>
      <c r="C35" s="593">
        <v>3.4242558157017755</v>
      </c>
      <c r="D35" s="593">
        <v>438.93360544031577</v>
      </c>
      <c r="E35" s="593">
        <v>6.4472710178052361</v>
      </c>
      <c r="F35" s="593">
        <v>513.15168180049386</v>
      </c>
      <c r="G35" s="593">
        <v>4.4266296278449726</v>
      </c>
      <c r="H35" s="593">
        <v>72.588250450943562</v>
      </c>
      <c r="I35" s="593">
        <v>6.3635694491504369</v>
      </c>
      <c r="J35" s="593">
        <v>28.406143232930301</v>
      </c>
      <c r="K35" s="593">
        <v>10.305021327424704</v>
      </c>
      <c r="L35" s="593">
        <v>75.313703263155958</v>
      </c>
      <c r="M35" s="593">
        <v>10.605949081917393</v>
      </c>
      <c r="N35" s="601">
        <v>51.937751529018357</v>
      </c>
    </row>
    <row r="36" spans="1:14" x14ac:dyDescent="0.2">
      <c r="A36" s="434">
        <v>2019</v>
      </c>
      <c r="B36" s="602">
        <v>1171.1707342338543</v>
      </c>
      <c r="C36" s="593">
        <v>3.3142519691815533</v>
      </c>
      <c r="D36" s="593">
        <v>420.57534304727557</v>
      </c>
      <c r="E36" s="593">
        <v>5.9708660274737921</v>
      </c>
      <c r="F36" s="593">
        <v>486.98942465899211</v>
      </c>
      <c r="G36" s="593">
        <v>4.0339429579921369</v>
      </c>
      <c r="H36" s="593">
        <v>70.474366920703503</v>
      </c>
      <c r="I36" s="593">
        <v>6.160535153786439</v>
      </c>
      <c r="J36" s="593">
        <v>27.638107290920409</v>
      </c>
      <c r="K36" s="593">
        <v>10.093728000107111</v>
      </c>
      <c r="L36" s="593">
        <v>73.791774446541837</v>
      </c>
      <c r="M36" s="593">
        <v>10.267558589644064</v>
      </c>
      <c r="N36" s="601">
        <v>51.860835171235529</v>
      </c>
    </row>
    <row r="37" spans="1:14" x14ac:dyDescent="0.2">
      <c r="A37" s="434">
        <v>2020</v>
      </c>
      <c r="B37" s="602">
        <v>1211.9578552996518</v>
      </c>
      <c r="C37" s="593">
        <v>3.1908395562314062</v>
      </c>
      <c r="D37" s="593">
        <v>442.64254719443522</v>
      </c>
      <c r="E37" s="593">
        <v>6.0765466768383476</v>
      </c>
      <c r="F37" s="593">
        <v>511.85779519267066</v>
      </c>
      <c r="G37" s="593">
        <v>4.0809126637840238</v>
      </c>
      <c r="H37" s="593">
        <v>69.389384312896681</v>
      </c>
      <c r="I37" s="593">
        <v>6.002832828387878</v>
      </c>
      <c r="J37" s="593">
        <v>26.747457342267509</v>
      </c>
      <c r="K37" s="593">
        <v>9.8495836150881004</v>
      </c>
      <c r="L37" s="593">
        <v>72.333949213612414</v>
      </c>
      <c r="M37" s="593">
        <v>10.004721380646464</v>
      </c>
      <c r="N37" s="601">
        <v>49.781285322793032</v>
      </c>
    </row>
    <row r="38" spans="1:14" x14ac:dyDescent="0.2">
      <c r="A38" s="434">
        <v>2021</v>
      </c>
      <c r="B38" s="602">
        <v>1188.6940133839321</v>
      </c>
      <c r="C38" s="593">
        <v>3.0629295485624217</v>
      </c>
      <c r="D38" s="593">
        <v>454.28460093583766</v>
      </c>
      <c r="E38" s="593">
        <v>5.7023470424052913</v>
      </c>
      <c r="F38" s="593">
        <v>486.1339070230606</v>
      </c>
      <c r="G38" s="593">
        <v>3.7523094043811249</v>
      </c>
      <c r="H38" s="593">
        <v>66.424855528905155</v>
      </c>
      <c r="I38" s="593">
        <v>5.7506443058796615</v>
      </c>
      <c r="J38" s="593">
        <v>25.762782967202824</v>
      </c>
      <c r="K38" s="593">
        <v>9.5807202001429275</v>
      </c>
      <c r="L38" s="593">
        <v>70.732666790146851</v>
      </c>
      <c r="M38" s="593">
        <v>9.584407176466101</v>
      </c>
      <c r="N38" s="601">
        <v>47.921842460941335</v>
      </c>
    </row>
    <row r="39" spans="1:14" x14ac:dyDescent="0.2">
      <c r="A39" s="464"/>
      <c r="B39" s="665"/>
      <c r="C39" s="666"/>
      <c r="D39" s="666"/>
      <c r="E39" s="666"/>
      <c r="F39" s="666"/>
      <c r="G39" s="666"/>
      <c r="H39" s="666"/>
      <c r="I39" s="666"/>
      <c r="J39" s="666"/>
      <c r="K39" s="666"/>
      <c r="L39" s="666"/>
      <c r="M39" s="666"/>
      <c r="N39" s="1486"/>
    </row>
    <row r="40" spans="1:14" x14ac:dyDescent="0.2">
      <c r="A40" s="464"/>
      <c r="B40" s="590" t="s">
        <v>6</v>
      </c>
      <c r="C40" s="588"/>
      <c r="D40" s="588"/>
      <c r="E40" s="588"/>
      <c r="F40" s="588"/>
      <c r="G40" s="588"/>
      <c r="H40" s="588"/>
      <c r="I40" s="588"/>
      <c r="J40" s="588"/>
      <c r="K40" s="588"/>
      <c r="N40" s="42"/>
    </row>
    <row r="41" spans="1:14" x14ac:dyDescent="0.2">
      <c r="A41" s="464"/>
      <c r="B41" s="589"/>
      <c r="C41" s="588"/>
      <c r="D41" s="588"/>
      <c r="E41" s="588"/>
      <c r="F41" s="588"/>
      <c r="G41" s="588"/>
      <c r="H41" s="588"/>
      <c r="I41" s="588"/>
      <c r="J41" s="588"/>
      <c r="K41" s="588"/>
      <c r="N41" s="42"/>
    </row>
    <row r="42" spans="1:14" x14ac:dyDescent="0.2">
      <c r="A42" s="434">
        <v>1990</v>
      </c>
      <c r="B42" s="594">
        <v>56.135720296446522</v>
      </c>
      <c r="C42" s="586">
        <v>0.18346146267357105</v>
      </c>
      <c r="D42" s="586">
        <v>14.900000000000002</v>
      </c>
      <c r="E42" s="586">
        <v>0.26816617802698806</v>
      </c>
      <c r="F42" s="586">
        <v>29.568169742439853</v>
      </c>
      <c r="G42" s="586">
        <v>0.49317924542166458</v>
      </c>
      <c r="H42" s="586">
        <v>2.2016665087480733</v>
      </c>
      <c r="I42" s="586">
        <v>0.72597533673454062</v>
      </c>
      <c r="J42" s="586">
        <v>1.507181658860697</v>
      </c>
      <c r="K42" s="586">
        <v>0.54023804641902962</v>
      </c>
      <c r="L42" s="586">
        <v>3.6509534842385256</v>
      </c>
      <c r="M42" s="586">
        <v>1.2099588945575681</v>
      </c>
      <c r="N42" s="585">
        <v>0.88676973832601202</v>
      </c>
    </row>
    <row r="43" spans="1:14" x14ac:dyDescent="0.2">
      <c r="A43" s="434">
        <v>1991</v>
      </c>
      <c r="B43" s="594">
        <v>56.160112747619785</v>
      </c>
      <c r="C43" s="586">
        <v>0.18219591188845569</v>
      </c>
      <c r="D43" s="586">
        <v>14.400000000000002</v>
      </c>
      <c r="E43" s="586">
        <v>0.26647158602622467</v>
      </c>
      <c r="F43" s="586">
        <v>29.764664516395641</v>
      </c>
      <c r="G43" s="586">
        <v>0.48742384236593195</v>
      </c>
      <c r="H43" s="586">
        <v>2.4030437971435834</v>
      </c>
      <c r="I43" s="586">
        <v>0.72104118693185204</v>
      </c>
      <c r="J43" s="586">
        <v>1.5028642527834211</v>
      </c>
      <c r="K43" s="586">
        <v>0.53813352548294868</v>
      </c>
      <c r="L43" s="586">
        <v>3.7802884834203674</v>
      </c>
      <c r="M43" s="586">
        <v>1.2017353115530867</v>
      </c>
      <c r="N43" s="585">
        <v>0.91225033362828223</v>
      </c>
    </row>
    <row r="44" spans="1:14" x14ac:dyDescent="0.2">
      <c r="A44" s="434">
        <v>1992</v>
      </c>
      <c r="B44" s="594">
        <v>55.943567084377371</v>
      </c>
      <c r="C44" s="586">
        <v>0.18073849305263845</v>
      </c>
      <c r="D44" s="586">
        <v>14.199999999999996</v>
      </c>
      <c r="E44" s="586">
        <v>0.26228786973961238</v>
      </c>
      <c r="F44" s="586">
        <v>29.451332299256794</v>
      </c>
      <c r="G44" s="586">
        <v>0.4776741214205949</v>
      </c>
      <c r="H44" s="586">
        <v>2.5966372011229764</v>
      </c>
      <c r="I44" s="586">
        <v>0.71579538674414822</v>
      </c>
      <c r="J44" s="586">
        <v>1.4964193714730782</v>
      </c>
      <c r="K44" s="586">
        <v>0.53533330944069535</v>
      </c>
      <c r="L44" s="586">
        <v>3.8584990555523606</v>
      </c>
      <c r="M44" s="586">
        <v>1.1929923112402472</v>
      </c>
      <c r="N44" s="585">
        <v>0.9758576653342339</v>
      </c>
    </row>
    <row r="45" spans="1:14" x14ac:dyDescent="0.2">
      <c r="A45" s="434">
        <v>1993</v>
      </c>
      <c r="B45" s="594">
        <v>55.217536983866076</v>
      </c>
      <c r="C45" s="586">
        <v>0.17931545479382088</v>
      </c>
      <c r="D45" s="586">
        <v>14.2</v>
      </c>
      <c r="E45" s="586">
        <v>0.25372361166773183</v>
      </c>
      <c r="F45" s="586">
        <v>28.738467263313215</v>
      </c>
      <c r="G45" s="586">
        <v>0.46027459943724686</v>
      </c>
      <c r="H45" s="586">
        <v>2.6463911678716272</v>
      </c>
      <c r="I45" s="586">
        <v>0.71030030777352915</v>
      </c>
      <c r="J45" s="586">
        <v>1.4889187894947322</v>
      </c>
      <c r="K45" s="586">
        <v>0.53223741900580157</v>
      </c>
      <c r="L45" s="586">
        <v>3.8409023980701362</v>
      </c>
      <c r="M45" s="586">
        <v>1.1838338462892155</v>
      </c>
      <c r="N45" s="585">
        <v>0.98317212614901561</v>
      </c>
    </row>
    <row r="46" spans="1:14" x14ac:dyDescent="0.2">
      <c r="A46" s="434">
        <v>1994</v>
      </c>
      <c r="B46" s="594">
        <v>56.977739171867768</v>
      </c>
      <c r="C46" s="586">
        <v>0.1779435313462589</v>
      </c>
      <c r="D46" s="586">
        <v>14.299999999999999</v>
      </c>
      <c r="E46" s="586">
        <v>0.26687542160939409</v>
      </c>
      <c r="F46" s="586">
        <v>30.228274470837075</v>
      </c>
      <c r="G46" s="586">
        <v>0.48247581271137313</v>
      </c>
      <c r="H46" s="586">
        <v>2.7062997525081123</v>
      </c>
      <c r="I46" s="586">
        <v>0.70468716559596867</v>
      </c>
      <c r="J46" s="586">
        <v>1.4805926139473429</v>
      </c>
      <c r="K46" s="586">
        <v>0.52889460156152501</v>
      </c>
      <c r="L46" s="586">
        <v>3.8584222307660561</v>
      </c>
      <c r="M46" s="586">
        <v>1.1744786093266144</v>
      </c>
      <c r="N46" s="585">
        <v>1.0687949616580552</v>
      </c>
    </row>
    <row r="47" spans="1:14" x14ac:dyDescent="0.2">
      <c r="A47" s="434">
        <v>1995</v>
      </c>
      <c r="B47" s="594">
        <v>57.685276704197911</v>
      </c>
      <c r="C47" s="586">
        <v>0.1766329785286691</v>
      </c>
      <c r="D47" s="586">
        <v>15.100000000000003</v>
      </c>
      <c r="E47" s="586">
        <v>0.2634589402462395</v>
      </c>
      <c r="F47" s="586">
        <v>29.949641669223869</v>
      </c>
      <c r="G47" s="586">
        <v>0.47482841468666198</v>
      </c>
      <c r="H47" s="586">
        <v>2.8739815183238218</v>
      </c>
      <c r="I47" s="586">
        <v>0.69896233761530224</v>
      </c>
      <c r="J47" s="586">
        <v>1.4717686431030779</v>
      </c>
      <c r="K47" s="586">
        <v>0.52539049481709488</v>
      </c>
      <c r="L47" s="586">
        <v>3.861876434706796</v>
      </c>
      <c r="M47" s="586">
        <v>1.1649372293588371</v>
      </c>
      <c r="N47" s="585">
        <v>1.123798043587541</v>
      </c>
    </row>
    <row r="48" spans="1:14" x14ac:dyDescent="0.2">
      <c r="A48" s="434">
        <v>1996</v>
      </c>
      <c r="B48" s="594">
        <v>58.367066691997579</v>
      </c>
      <c r="C48" s="586">
        <v>0.17537740310457878</v>
      </c>
      <c r="D48" s="586">
        <v>14.000000000000002</v>
      </c>
      <c r="E48" s="586">
        <v>0.27419172057713614</v>
      </c>
      <c r="F48" s="586">
        <v>31.388108979493378</v>
      </c>
      <c r="G48" s="586">
        <v>0.49273269761097527</v>
      </c>
      <c r="H48" s="586">
        <v>3.1027355105581154</v>
      </c>
      <c r="I48" s="586">
        <v>0.69312936612167952</v>
      </c>
      <c r="J48" s="586">
        <v>1.4625564836899843</v>
      </c>
      <c r="K48" s="586">
        <v>0.52180440933485217</v>
      </c>
      <c r="L48" s="586">
        <v>3.9378164847977377</v>
      </c>
      <c r="M48" s="586">
        <v>1.1552156102027988</v>
      </c>
      <c r="N48" s="585">
        <v>1.1633980265063324</v>
      </c>
    </row>
    <row r="49" spans="1:14" x14ac:dyDescent="0.2">
      <c r="A49" s="434">
        <v>1997</v>
      </c>
      <c r="B49" s="594">
        <v>57.713344723132138</v>
      </c>
      <c r="C49" s="586">
        <v>0.17415783959922604</v>
      </c>
      <c r="D49" s="586">
        <v>13.899999999999997</v>
      </c>
      <c r="E49" s="586">
        <v>0.26495290865392374</v>
      </c>
      <c r="F49" s="586">
        <v>30.518078390343458</v>
      </c>
      <c r="G49" s="586">
        <v>0.474789958081339</v>
      </c>
      <c r="H49" s="586">
        <v>3.3379695852435196</v>
      </c>
      <c r="I49" s="586">
        <v>0.68721027103672117</v>
      </c>
      <c r="J49" s="586">
        <v>1.4530860954257319</v>
      </c>
      <c r="K49" s="586">
        <v>0.51818399622181077</v>
      </c>
      <c r="L49" s="586">
        <v>3.9707024230403491</v>
      </c>
      <c r="M49" s="586">
        <v>1.1453504517278683</v>
      </c>
      <c r="N49" s="585">
        <v>1.2688628037581866</v>
      </c>
    </row>
    <row r="50" spans="1:14" x14ac:dyDescent="0.2">
      <c r="A50" s="434">
        <v>1998</v>
      </c>
      <c r="B50" s="594">
        <v>57.666440316172398</v>
      </c>
      <c r="C50" s="586">
        <v>0.17296226075414137</v>
      </c>
      <c r="D50" s="586">
        <v>13.899999999999999</v>
      </c>
      <c r="E50" s="586">
        <v>0.26074695966992278</v>
      </c>
      <c r="F50" s="586">
        <v>30.131803828487612</v>
      </c>
      <c r="G50" s="586">
        <v>0.4655290118611497</v>
      </c>
      <c r="H50" s="586">
        <v>3.6265578365689293</v>
      </c>
      <c r="I50" s="586">
        <v>0.68058782499771742</v>
      </c>
      <c r="J50" s="586">
        <v>1.4433804582972105</v>
      </c>
      <c r="K50" s="586">
        <v>0.51454281215730779</v>
      </c>
      <c r="L50" s="586">
        <v>3.9560132993132902</v>
      </c>
      <c r="M50" s="586">
        <v>1.1343130416628624</v>
      </c>
      <c r="N50" s="585">
        <v>1.3800029824022533</v>
      </c>
    </row>
    <row r="51" spans="1:14" x14ac:dyDescent="0.2">
      <c r="A51" s="434">
        <v>1999</v>
      </c>
      <c r="B51" s="594">
        <v>61.022326550075952</v>
      </c>
      <c r="C51" s="586">
        <v>0.17178699654825294</v>
      </c>
      <c r="D51" s="586">
        <v>15</v>
      </c>
      <c r="E51" s="586">
        <v>0.2754122632080287</v>
      </c>
      <c r="F51" s="586">
        <v>31.960053193976712</v>
      </c>
      <c r="G51" s="586">
        <v>0.49194733152181469</v>
      </c>
      <c r="H51" s="586">
        <v>3.9255626591262942</v>
      </c>
      <c r="I51" s="586">
        <v>0.67671209904003393</v>
      </c>
      <c r="J51" s="586">
        <v>1.4335787774334776</v>
      </c>
      <c r="K51" s="586">
        <v>0.51089984645296671</v>
      </c>
      <c r="L51" s="586">
        <v>3.9894475608581881</v>
      </c>
      <c r="M51" s="586">
        <v>1.1278534984000566</v>
      </c>
      <c r="N51" s="585">
        <v>1.4590723235101335</v>
      </c>
    </row>
    <row r="52" spans="1:14" x14ac:dyDescent="0.2">
      <c r="A52" s="434">
        <v>2000</v>
      </c>
      <c r="B52" s="594">
        <v>59.943521951279159</v>
      </c>
      <c r="C52" s="586">
        <v>0.17046880273140969</v>
      </c>
      <c r="D52" s="586">
        <v>15.200000000000001</v>
      </c>
      <c r="E52" s="586">
        <v>0.26134161838938835</v>
      </c>
      <c r="F52" s="586">
        <v>30.411835173398536</v>
      </c>
      <c r="G52" s="586">
        <v>0.46454611587185013</v>
      </c>
      <c r="H52" s="586">
        <v>4.1491574375019757</v>
      </c>
      <c r="I52" s="586">
        <v>0.669031329141616</v>
      </c>
      <c r="J52" s="586">
        <v>1.4237841692749524</v>
      </c>
      <c r="K52" s="586">
        <v>0.50725989636947111</v>
      </c>
      <c r="L52" s="586">
        <v>4.1306924443315962</v>
      </c>
      <c r="M52" s="586">
        <v>1.1150522152360267</v>
      </c>
      <c r="N52" s="585">
        <v>1.44035274903234</v>
      </c>
    </row>
    <row r="53" spans="1:14" x14ac:dyDescent="0.2">
      <c r="A53" s="434">
        <v>2001</v>
      </c>
      <c r="B53" s="594">
        <v>60.103998843912784</v>
      </c>
      <c r="C53" s="586">
        <v>0.16917681900555995</v>
      </c>
      <c r="D53" s="586">
        <v>14.999999999999996</v>
      </c>
      <c r="E53" s="586">
        <v>0.26026416269155306</v>
      </c>
      <c r="F53" s="586">
        <v>30.525354461931752</v>
      </c>
      <c r="G53" s="586">
        <v>0.45802199446168301</v>
      </c>
      <c r="H53" s="586">
        <v>4.4263643776853518</v>
      </c>
      <c r="I53" s="586">
        <v>0.65836328096236574</v>
      </c>
      <c r="J53" s="586">
        <v>1.4140232259654171</v>
      </c>
      <c r="K53" s="586">
        <v>0.50362777765580602</v>
      </c>
      <c r="L53" s="586">
        <v>4.2160921420779918</v>
      </c>
      <c r="M53" s="586">
        <v>1.097272134937276</v>
      </c>
      <c r="N53" s="585">
        <v>1.3754384665380341</v>
      </c>
    </row>
    <row r="54" spans="1:14" x14ac:dyDescent="0.2">
      <c r="A54" s="434">
        <v>2002</v>
      </c>
      <c r="B54" s="594">
        <v>57.305361482539297</v>
      </c>
      <c r="C54" s="586">
        <v>0.16792731526548829</v>
      </c>
      <c r="D54" s="586">
        <v>14.400000000000004</v>
      </c>
      <c r="E54" s="586">
        <v>0.24165302123106938</v>
      </c>
      <c r="F54" s="586">
        <v>28.183236287158827</v>
      </c>
      <c r="G54" s="586">
        <v>0.41743027818364287</v>
      </c>
      <c r="H54" s="586">
        <v>4.5280986121295621</v>
      </c>
      <c r="I54" s="586">
        <v>0.6423246285701919</v>
      </c>
      <c r="J54" s="586">
        <v>1.4043230857176721</v>
      </c>
      <c r="K54" s="586">
        <v>0.5000299931666351</v>
      </c>
      <c r="L54" s="586">
        <v>4.2962056222076663</v>
      </c>
      <c r="M54" s="586">
        <v>1.0705410476169865</v>
      </c>
      <c r="N54" s="585">
        <v>1.4535915912915554</v>
      </c>
    </row>
    <row r="55" spans="1:14" x14ac:dyDescent="0.2">
      <c r="A55" s="434">
        <v>2003</v>
      </c>
      <c r="B55" s="594">
        <v>56.324259199781636</v>
      </c>
      <c r="C55" s="586">
        <v>0.16667696960292558</v>
      </c>
      <c r="D55" s="586">
        <v>14.500000000000004</v>
      </c>
      <c r="E55" s="586">
        <v>0.23544867507773945</v>
      </c>
      <c r="F55" s="586">
        <v>27.055558268820157</v>
      </c>
      <c r="G55" s="586">
        <v>0.3895052692184533</v>
      </c>
      <c r="H55" s="586">
        <v>4.5950060606027527</v>
      </c>
      <c r="I55" s="586">
        <v>0.61016557524350101</v>
      </c>
      <c r="J55" s="586">
        <v>1.3946928757193469</v>
      </c>
      <c r="K55" s="586">
        <v>0.49648532782911053</v>
      </c>
      <c r="L55" s="586">
        <v>4.2812258651550366</v>
      </c>
      <c r="M55" s="586">
        <v>1.0169426254058351</v>
      </c>
      <c r="N55" s="585">
        <v>1.5825516871067824</v>
      </c>
    </row>
    <row r="56" spans="1:14" x14ac:dyDescent="0.2">
      <c r="A56" s="434">
        <v>2004</v>
      </c>
      <c r="B56" s="594">
        <v>55.715456310397244</v>
      </c>
      <c r="C56" s="586">
        <v>0.16546611222006311</v>
      </c>
      <c r="D56" s="586">
        <v>13.900000000000004</v>
      </c>
      <c r="E56" s="586">
        <v>0.2431533119188061</v>
      </c>
      <c r="F56" s="586">
        <v>27.067636519912238</v>
      </c>
      <c r="G56" s="586">
        <v>0.37905536263408812</v>
      </c>
      <c r="H56" s="586">
        <v>4.523870333015708</v>
      </c>
      <c r="I56" s="586">
        <v>0.57558326006344318</v>
      </c>
      <c r="J56" s="586">
        <v>1.38513013015961</v>
      </c>
      <c r="K56" s="586">
        <v>0.4929912574930525</v>
      </c>
      <c r="L56" s="586">
        <v>4.1923970707832208</v>
      </c>
      <c r="M56" s="586">
        <v>0.95930543343907204</v>
      </c>
      <c r="N56" s="585">
        <v>1.8308675187579369</v>
      </c>
    </row>
    <row r="57" spans="1:14" x14ac:dyDescent="0.2">
      <c r="A57" s="434">
        <v>2005</v>
      </c>
      <c r="B57" s="594">
        <v>57.597374557123878</v>
      </c>
      <c r="C57" s="586">
        <v>0.16429791188434578</v>
      </c>
      <c r="D57" s="586">
        <v>14.599999999999994</v>
      </c>
      <c r="E57" s="586">
        <v>0.2630738581847073</v>
      </c>
      <c r="F57" s="586">
        <v>28.10939037554202</v>
      </c>
      <c r="G57" s="586">
        <v>0.38989691534324494</v>
      </c>
      <c r="H57" s="586">
        <v>4.4933884895653255</v>
      </c>
      <c r="I57" s="586">
        <v>0.55363586048282287</v>
      </c>
      <c r="J57" s="586">
        <v>1.3764772402944423</v>
      </c>
      <c r="K57" s="586">
        <v>0.48953818200257349</v>
      </c>
      <c r="L57" s="586">
        <v>4.192692838179104</v>
      </c>
      <c r="M57" s="586">
        <v>0.92272643413803812</v>
      </c>
      <c r="N57" s="585">
        <v>2.0422564515072663</v>
      </c>
    </row>
    <row r="58" spans="1:14" x14ac:dyDescent="0.2">
      <c r="A58" s="434">
        <v>2006</v>
      </c>
      <c r="B58" s="594">
        <v>56.67814430762256</v>
      </c>
      <c r="C58" s="586">
        <v>0.1631687530172061</v>
      </c>
      <c r="D58" s="586">
        <v>14.425886599379421</v>
      </c>
      <c r="E58" s="586">
        <v>0.2653395563478802</v>
      </c>
      <c r="F58" s="586">
        <v>27.496521257297736</v>
      </c>
      <c r="G58" s="586">
        <v>0.37649782943036036</v>
      </c>
      <c r="H58" s="586">
        <v>4.4635719131996368</v>
      </c>
      <c r="I58" s="586">
        <v>0.53813002888980932</v>
      </c>
      <c r="J58" s="586">
        <v>1.3667458066694083</v>
      </c>
      <c r="K58" s="586">
        <v>0.48568982868513022</v>
      </c>
      <c r="L58" s="586">
        <v>4.1346797245760731</v>
      </c>
      <c r="M58" s="586">
        <v>0.8968833814830155</v>
      </c>
      <c r="N58" s="585">
        <v>2.0650296286468737</v>
      </c>
    </row>
    <row r="59" spans="1:14" x14ac:dyDescent="0.2">
      <c r="A59" s="434">
        <v>2007</v>
      </c>
      <c r="B59" s="594">
        <v>56.706790948465219</v>
      </c>
      <c r="C59" s="586">
        <v>0.16206737673504987</v>
      </c>
      <c r="D59" s="586">
        <v>14.505490633146447</v>
      </c>
      <c r="E59" s="586">
        <v>0.26589105489354425</v>
      </c>
      <c r="F59" s="586">
        <v>27.209995116400755</v>
      </c>
      <c r="G59" s="586">
        <v>0.3721956382478302</v>
      </c>
      <c r="H59" s="586">
        <v>4.4849548116483771</v>
      </c>
      <c r="I59" s="586">
        <v>0.53815387107235391</v>
      </c>
      <c r="J59" s="586">
        <v>1.354348826050781</v>
      </c>
      <c r="K59" s="586">
        <v>0.48189942399732671</v>
      </c>
      <c r="L59" s="586">
        <v>4.1435206555727921</v>
      </c>
      <c r="M59" s="586">
        <v>0.89692311845392347</v>
      </c>
      <c r="N59" s="585">
        <v>2.2913504222460337</v>
      </c>
    </row>
    <row r="60" spans="1:14" x14ac:dyDescent="0.2">
      <c r="A60" s="434">
        <v>2008</v>
      </c>
      <c r="B60" s="594">
        <v>57.124368535282301</v>
      </c>
      <c r="C60" s="586">
        <v>0.16099038629683685</v>
      </c>
      <c r="D60" s="586">
        <v>14.588420372354653</v>
      </c>
      <c r="E60" s="586">
        <v>0.26968650228579827</v>
      </c>
      <c r="F60" s="586">
        <v>27.409684860696938</v>
      </c>
      <c r="G60" s="586">
        <v>0.38084192870023031</v>
      </c>
      <c r="H60" s="586">
        <v>4.5450156202698526</v>
      </c>
      <c r="I60" s="586">
        <v>0.55106627283322185</v>
      </c>
      <c r="J60" s="586">
        <v>1.3421286938496939</v>
      </c>
      <c r="K60" s="586">
        <v>0.47815239933084874</v>
      </c>
      <c r="L60" s="586">
        <v>4.2053307689870767</v>
      </c>
      <c r="M60" s="586">
        <v>0.91844378805536986</v>
      </c>
      <c r="N60" s="585">
        <v>2.2746069416217818</v>
      </c>
    </row>
    <row r="61" spans="1:14" x14ac:dyDescent="0.2">
      <c r="A61" s="434">
        <v>2009</v>
      </c>
      <c r="B61" s="594">
        <v>56.06144054451849</v>
      </c>
      <c r="C61" s="586">
        <v>0.15993528268132012</v>
      </c>
      <c r="D61" s="586">
        <v>14.263322843001244</v>
      </c>
      <c r="E61" s="586">
        <v>0.26893204326320119</v>
      </c>
      <c r="F61" s="586">
        <v>26.74819863792257</v>
      </c>
      <c r="G61" s="586">
        <v>0.37826034444126194</v>
      </c>
      <c r="H61" s="586">
        <v>4.6387949854381691</v>
      </c>
      <c r="I61" s="586">
        <v>0.55702976306881302</v>
      </c>
      <c r="J61" s="586">
        <v>1.3300064155695321</v>
      </c>
      <c r="K61" s="586">
        <v>0.47443462533162467</v>
      </c>
      <c r="L61" s="586">
        <v>4.2746796205115709</v>
      </c>
      <c r="M61" s="586">
        <v>0.92838293844802167</v>
      </c>
      <c r="N61" s="585">
        <v>2.0394630448411619</v>
      </c>
    </row>
    <row r="62" spans="1:14" x14ac:dyDescent="0.2">
      <c r="A62" s="434">
        <v>2010</v>
      </c>
      <c r="B62" s="594">
        <v>53.622579499457409</v>
      </c>
      <c r="C62" s="586">
        <v>0.15889793615364137</v>
      </c>
      <c r="D62" s="586">
        <v>15.137845392738596</v>
      </c>
      <c r="E62" s="586">
        <v>0.2477324887423977</v>
      </c>
      <c r="F62" s="586">
        <v>23.614002271013284</v>
      </c>
      <c r="G62" s="586">
        <v>0.3256026624819367</v>
      </c>
      <c r="H62" s="586">
        <v>4.4719215482479617</v>
      </c>
      <c r="I62" s="586">
        <v>0.5238118979138966</v>
      </c>
      <c r="J62" s="586">
        <v>1.3180835428769371</v>
      </c>
      <c r="K62" s="586">
        <v>0.47077402695965204</v>
      </c>
      <c r="L62" s="586">
        <v>4.1600694189025527</v>
      </c>
      <c r="M62" s="586">
        <v>0.87301982985649462</v>
      </c>
      <c r="N62" s="585">
        <v>2.3208184835700623</v>
      </c>
    </row>
    <row r="63" spans="1:14" x14ac:dyDescent="0.2">
      <c r="A63" s="434">
        <v>2011</v>
      </c>
      <c r="B63" s="594">
        <v>55.115197153616876</v>
      </c>
      <c r="C63" s="586">
        <v>0.15787481053157013</v>
      </c>
      <c r="D63" s="586">
        <v>15.562432258328981</v>
      </c>
      <c r="E63" s="586">
        <v>0.27158250511468784</v>
      </c>
      <c r="F63" s="586">
        <v>24.962459901895883</v>
      </c>
      <c r="G63" s="586">
        <v>0.33438323755380472</v>
      </c>
      <c r="H63" s="586">
        <v>4.2731814062313145</v>
      </c>
      <c r="I63" s="586">
        <v>0.49037172789439321</v>
      </c>
      <c r="J63" s="586">
        <v>1.3064564958655915</v>
      </c>
      <c r="K63" s="586">
        <v>0.46717860821349344</v>
      </c>
      <c r="L63" s="586">
        <v>4.0544068549998222</v>
      </c>
      <c r="M63" s="586">
        <v>0.81728621315732197</v>
      </c>
      <c r="N63" s="585">
        <v>2.4175831338300138</v>
      </c>
    </row>
    <row r="64" spans="1:14" x14ac:dyDescent="0.2">
      <c r="A64" s="434">
        <v>2012</v>
      </c>
      <c r="B64" s="594">
        <v>51.683493026630572</v>
      </c>
      <c r="C64" s="586">
        <v>0.15685885751004364</v>
      </c>
      <c r="D64" s="586">
        <v>15.353922809625482</v>
      </c>
      <c r="E64" s="586">
        <v>0.25028453000989059</v>
      </c>
      <c r="F64" s="586">
        <v>22.193472678875978</v>
      </c>
      <c r="G64" s="586">
        <v>0.28872541481925168</v>
      </c>
      <c r="H64" s="586">
        <v>4.0972405773052829</v>
      </c>
      <c r="I64" s="586">
        <v>0.46314135090113917</v>
      </c>
      <c r="J64" s="586">
        <v>1.29519124371551</v>
      </c>
      <c r="K64" s="586">
        <v>0.46364939952187073</v>
      </c>
      <c r="L64" s="586">
        <v>3.9314163364198156</v>
      </c>
      <c r="M64" s="586">
        <v>0.77190225150189873</v>
      </c>
      <c r="N64" s="585">
        <v>2.4176875764244081</v>
      </c>
    </row>
    <row r="65" spans="1:14" x14ac:dyDescent="0.2">
      <c r="A65" s="434">
        <v>2013</v>
      </c>
      <c r="B65" s="594">
        <v>52.260810968309386</v>
      </c>
      <c r="C65" s="586">
        <v>0.15585172805411743</v>
      </c>
      <c r="D65" s="586">
        <v>16.14845718120937</v>
      </c>
      <c r="E65" s="586">
        <v>0.26360449112087109</v>
      </c>
      <c r="F65" s="586">
        <v>22.485413191439136</v>
      </c>
      <c r="G65" s="586">
        <v>0.2761355087331927</v>
      </c>
      <c r="H65" s="586">
        <v>3.9163330788655393</v>
      </c>
      <c r="I65" s="586">
        <v>0.42209929488312653</v>
      </c>
      <c r="J65" s="586">
        <v>1.2843714367724455</v>
      </c>
      <c r="K65" s="586">
        <v>0.46019841659703364</v>
      </c>
      <c r="L65" s="586">
        <v>3.7852102771078107</v>
      </c>
      <c r="M65" s="586">
        <v>0.70349882480521087</v>
      </c>
      <c r="N65" s="585">
        <v>2.359637538721544</v>
      </c>
    </row>
    <row r="66" spans="1:14" x14ac:dyDescent="0.2">
      <c r="A66" s="434">
        <v>2014</v>
      </c>
      <c r="B66" s="594">
        <v>53.564647157100666</v>
      </c>
      <c r="C66" s="586">
        <v>0.15484895725651593</v>
      </c>
      <c r="D66" s="586">
        <v>17.597564673756249</v>
      </c>
      <c r="E66" s="586">
        <v>0.27551806383350147</v>
      </c>
      <c r="F66" s="586">
        <v>22.66329220074995</v>
      </c>
      <c r="G66" s="586">
        <v>0.25965004281879778</v>
      </c>
      <c r="H66" s="586">
        <v>3.7008885986490063</v>
      </c>
      <c r="I66" s="586">
        <v>0.37936885324216463</v>
      </c>
      <c r="J66" s="586">
        <v>1.2739560950237869</v>
      </c>
      <c r="K66" s="586">
        <v>0.45682581926376487</v>
      </c>
      <c r="L66" s="586">
        <v>3.6880193251364974</v>
      </c>
      <c r="M66" s="586">
        <v>0.63228142207027438</v>
      </c>
      <c r="N66" s="585">
        <v>2.4824331053001636</v>
      </c>
    </row>
    <row r="67" spans="1:14" x14ac:dyDescent="0.2">
      <c r="A67" s="434">
        <v>2015</v>
      </c>
      <c r="B67" s="594">
        <v>52.053127199695147</v>
      </c>
      <c r="C67" s="586">
        <v>0.15385402625068254</v>
      </c>
      <c r="D67" s="586">
        <v>17.714044485889858</v>
      </c>
      <c r="E67" s="586">
        <v>0.26706926602203246</v>
      </c>
      <c r="F67" s="586">
        <v>21.527609321687041</v>
      </c>
      <c r="G67" s="586">
        <v>0.22916470036716702</v>
      </c>
      <c r="H67" s="586">
        <v>3.5510778025764314</v>
      </c>
      <c r="I67" s="586">
        <v>0.34498727825088382</v>
      </c>
      <c r="J67" s="586">
        <v>1.2639351499852338</v>
      </c>
      <c r="K67" s="586">
        <v>0.45352078567436199</v>
      </c>
      <c r="L67" s="586">
        <v>3.5646243259176487</v>
      </c>
      <c r="M67" s="586">
        <v>0.57497879708480648</v>
      </c>
      <c r="N67" s="585">
        <v>2.4082612599890063</v>
      </c>
    </row>
    <row r="68" spans="1:14" x14ac:dyDescent="0.2">
      <c r="A68" s="434">
        <v>2016</v>
      </c>
      <c r="B68" s="594">
        <v>52.444712217270649</v>
      </c>
      <c r="C68" s="586">
        <v>0.15171501355610706</v>
      </c>
      <c r="D68" s="586">
        <v>16.767600816884837</v>
      </c>
      <c r="E68" s="586">
        <v>0.29288160626893556</v>
      </c>
      <c r="F68" s="586">
        <v>23.419452109279568</v>
      </c>
      <c r="G68" s="586">
        <v>0.23504900504841258</v>
      </c>
      <c r="H68" s="586">
        <v>3.3813863916203029</v>
      </c>
      <c r="I68" s="586">
        <v>0.32098726882540679</v>
      </c>
      <c r="J68" s="586">
        <v>1.24787476795608</v>
      </c>
      <c r="K68" s="586">
        <v>0.44871161380068747</v>
      </c>
      <c r="L68" s="586">
        <v>3.4587671900709456</v>
      </c>
      <c r="M68" s="586">
        <v>0.534978781375678</v>
      </c>
      <c r="N68" s="585">
        <v>2.1853076525836941</v>
      </c>
    </row>
    <row r="69" spans="1:14" x14ac:dyDescent="0.2">
      <c r="A69" s="434">
        <v>2017</v>
      </c>
      <c r="B69" s="594">
        <v>50.302548560617879</v>
      </c>
      <c r="C69" s="586">
        <v>0.14852959920327236</v>
      </c>
      <c r="D69" s="586">
        <v>16.537932806484687</v>
      </c>
      <c r="E69" s="586">
        <v>0.27380097989628416</v>
      </c>
      <c r="F69" s="586">
        <v>21.868931731573824</v>
      </c>
      <c r="G69" s="586">
        <v>0.20908859830654192</v>
      </c>
      <c r="H69" s="586">
        <v>3.2378272044925969</v>
      </c>
      <c r="I69" s="586">
        <v>0.30250429313228272</v>
      </c>
      <c r="J69" s="586">
        <v>1.2260484896420989</v>
      </c>
      <c r="K69" s="586">
        <v>0.44247528628291144</v>
      </c>
      <c r="L69" s="586">
        <v>3.3404341091194545</v>
      </c>
      <c r="M69" s="586">
        <v>0.50417382188713789</v>
      </c>
      <c r="N69" s="585">
        <v>2.2108016405967938</v>
      </c>
    </row>
    <row r="70" spans="1:14" x14ac:dyDescent="0.2">
      <c r="A70" s="434">
        <v>2018</v>
      </c>
      <c r="B70" s="594">
        <v>52.550070150412722</v>
      </c>
      <c r="C70" s="586">
        <v>0.14450359542261496</v>
      </c>
      <c r="D70" s="586">
        <v>18.87414503393358</v>
      </c>
      <c r="E70" s="586">
        <v>0.27207483695138096</v>
      </c>
      <c r="F70" s="586">
        <v>22.065522317421237</v>
      </c>
      <c r="G70" s="586">
        <v>0.20008365917859278</v>
      </c>
      <c r="H70" s="586">
        <v>3.1212947693905728</v>
      </c>
      <c r="I70" s="586">
        <v>0.28763333910159977</v>
      </c>
      <c r="J70" s="586">
        <v>1.1987392444296587</v>
      </c>
      <c r="K70" s="586">
        <v>0.43487190001732257</v>
      </c>
      <c r="L70" s="586">
        <v>3.238489240315706</v>
      </c>
      <c r="M70" s="586">
        <v>0.47938889850266614</v>
      </c>
      <c r="N70" s="585">
        <v>2.2333233157477892</v>
      </c>
    </row>
    <row r="71" spans="1:14" x14ac:dyDescent="0.2">
      <c r="A71" s="434">
        <v>2019</v>
      </c>
      <c r="B71" s="594">
        <v>50.367744490168711</v>
      </c>
      <c r="C71" s="586">
        <v>0.13986143309946156</v>
      </c>
      <c r="D71" s="586">
        <v>18.084739751032849</v>
      </c>
      <c r="E71" s="586">
        <v>0.25197054635939409</v>
      </c>
      <c r="F71" s="586">
        <v>20.940545260336663</v>
      </c>
      <c r="G71" s="586">
        <v>0.18233422170124458</v>
      </c>
      <c r="H71" s="586">
        <v>3.0303977775902506</v>
      </c>
      <c r="I71" s="586">
        <v>0.2784561889511471</v>
      </c>
      <c r="J71" s="586">
        <v>1.1663281276768414</v>
      </c>
      <c r="K71" s="586">
        <v>0.4259553216045201</v>
      </c>
      <c r="L71" s="586">
        <v>3.1730463012012988</v>
      </c>
      <c r="M71" s="586">
        <v>0.46409364825191174</v>
      </c>
      <c r="N71" s="585">
        <v>2.230015912363128</v>
      </c>
    </row>
    <row r="72" spans="1:14" x14ac:dyDescent="0.2">
      <c r="A72" s="434">
        <v>2020</v>
      </c>
      <c r="B72" s="594">
        <v>51.777889374881966</v>
      </c>
      <c r="C72" s="586">
        <v>0.13465342927296536</v>
      </c>
      <c r="D72" s="586">
        <v>18.900836765202385</v>
      </c>
      <c r="E72" s="586">
        <v>0.25643026976257827</v>
      </c>
      <c r="F72" s="586">
        <v>21.856327854727038</v>
      </c>
      <c r="G72" s="586">
        <v>0.18445725240303787</v>
      </c>
      <c r="H72" s="586">
        <v>2.9629267101606884</v>
      </c>
      <c r="I72" s="586">
        <v>0.27132804384313208</v>
      </c>
      <c r="J72" s="586">
        <v>1.1287426998436891</v>
      </c>
      <c r="K72" s="586">
        <v>0.41565242855671786</v>
      </c>
      <c r="L72" s="586">
        <v>3.0886596314212502</v>
      </c>
      <c r="M72" s="586">
        <v>0.45221340640522023</v>
      </c>
      <c r="N72" s="585">
        <v>2.1256608832832624</v>
      </c>
    </row>
    <row r="73" spans="1:14" x14ac:dyDescent="0.2">
      <c r="A73" s="434">
        <v>2021</v>
      </c>
      <c r="B73" s="594">
        <v>50.782898383831558</v>
      </c>
      <c r="C73" s="586">
        <v>0.12925562694933421</v>
      </c>
      <c r="D73" s="586">
        <v>19.397952459960269</v>
      </c>
      <c r="E73" s="586">
        <v>0.2406390451895033</v>
      </c>
      <c r="F73" s="586">
        <v>20.75791782988469</v>
      </c>
      <c r="G73" s="586">
        <v>0.16960438507802686</v>
      </c>
      <c r="H73" s="586">
        <v>2.8363413310842502</v>
      </c>
      <c r="I73" s="586">
        <v>0.25992912262576073</v>
      </c>
      <c r="J73" s="586">
        <v>1.0871894412159593</v>
      </c>
      <c r="K73" s="586">
        <v>0.40430639244603156</v>
      </c>
      <c r="L73" s="586">
        <v>3.0202848719392708</v>
      </c>
      <c r="M73" s="586">
        <v>0.43321520437626776</v>
      </c>
      <c r="N73" s="585">
        <v>2.0462626730821949</v>
      </c>
    </row>
    <row r="74" spans="1:14" x14ac:dyDescent="0.2">
      <c r="A74" s="1487"/>
      <c r="B74" s="524"/>
      <c r="C74" s="523"/>
      <c r="D74" s="523"/>
      <c r="E74" s="523"/>
      <c r="F74" s="523"/>
      <c r="G74" s="523"/>
      <c r="H74" s="523"/>
      <c r="I74" s="523"/>
      <c r="J74" s="523"/>
      <c r="K74" s="523"/>
      <c r="L74" s="523"/>
      <c r="M74" s="523"/>
      <c r="N74" s="525"/>
    </row>
    <row r="75" spans="1:14" x14ac:dyDescent="0.2">
      <c r="A75" s="19" t="s">
        <v>1335</v>
      </c>
    </row>
  </sheetData>
  <mergeCells count="5">
    <mergeCell ref="A1:D1"/>
    <mergeCell ref="C3:D3"/>
    <mergeCell ref="E3:G3"/>
    <mergeCell ref="H3:I3"/>
    <mergeCell ref="K3:M3"/>
  </mergeCells>
  <hyperlinks>
    <hyperlink ref="A1" location="Contents!A1" display="To table of contents" xr:uid="{F327F495-A53B-475F-B1D2-5A61FF81CFE7}"/>
  </hyperlinks>
  <pageMargins left="0.75" right="0.75" top="0.44" bottom="0.42" header="0.36" footer="0.34"/>
  <pageSetup paperSize="9" scale="59" orientation="landscape" r:id="rId1"/>
  <headerFooter alignWithMargins="0"/>
  <customProperties>
    <customPr name="EpmWorksheetKeyString_GUID" r:id="rId2"/>
  </customPropertie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0CAE-592F-4014-B12E-561919F9A2C5}">
  <sheetPr codeName="Blad65">
    <tabColor theme="4" tint="0.79998168889431442"/>
    <pageSetUpPr fitToPage="1"/>
  </sheetPr>
  <dimension ref="A1:M40"/>
  <sheetViews>
    <sheetView zoomScale="75" workbookViewId="0">
      <selection activeCell="A2" sqref="A2:R50"/>
    </sheetView>
  </sheetViews>
  <sheetFormatPr defaultColWidth="10.6640625" defaultRowHeight="12.75" x14ac:dyDescent="0.2"/>
  <cols>
    <col min="1" max="1" width="10.6640625" style="19"/>
    <col min="2" max="7" width="14.83203125" style="19" customWidth="1"/>
    <col min="8" max="10" width="15.5" style="19" customWidth="1"/>
    <col min="11" max="16384" width="10.6640625" style="19"/>
  </cols>
  <sheetData>
    <row r="1" spans="1:13" ht="30.75" customHeight="1" x14ac:dyDescent="0.2">
      <c r="A1" s="1744" t="s">
        <v>2</v>
      </c>
      <c r="B1" s="1744"/>
      <c r="C1" s="1744"/>
      <c r="D1" s="1744"/>
    </row>
    <row r="2" spans="1:13" ht="20.25" x14ac:dyDescent="0.3">
      <c r="A2" s="332" t="s">
        <v>1336</v>
      </c>
    </row>
    <row r="3" spans="1:13" ht="15" x14ac:dyDescent="0.25">
      <c r="A3" s="461"/>
      <c r="B3" s="1890" t="s">
        <v>1330</v>
      </c>
      <c r="C3" s="1891"/>
      <c r="D3" s="1890" t="s">
        <v>1331</v>
      </c>
      <c r="E3" s="1892"/>
      <c r="F3" s="1891"/>
      <c r="G3" s="1890" t="s">
        <v>1332</v>
      </c>
      <c r="H3" s="1891"/>
      <c r="I3" s="424" t="s">
        <v>1333</v>
      </c>
      <c r="J3" s="1893" t="s">
        <v>1334</v>
      </c>
      <c r="K3" s="1894"/>
      <c r="L3" s="1894"/>
      <c r="M3" s="1457" t="s">
        <v>2218</v>
      </c>
    </row>
    <row r="4" spans="1:13" x14ac:dyDescent="0.2">
      <c r="A4" s="37"/>
      <c r="B4" s="465" t="s">
        <v>105</v>
      </c>
      <c r="C4" s="466" t="s">
        <v>150</v>
      </c>
      <c r="D4" s="465" t="s">
        <v>105</v>
      </c>
      <c r="E4" s="466" t="s">
        <v>150</v>
      </c>
      <c r="F4" s="466" t="s">
        <v>14</v>
      </c>
      <c r="G4" s="465" t="s">
        <v>150</v>
      </c>
      <c r="H4" s="466" t="s">
        <v>14</v>
      </c>
      <c r="I4" s="465" t="s">
        <v>105</v>
      </c>
      <c r="J4" s="1402" t="s">
        <v>105</v>
      </c>
      <c r="K4" s="1403" t="s">
        <v>150</v>
      </c>
      <c r="L4" s="1403" t="s">
        <v>14</v>
      </c>
      <c r="M4" s="1457" t="s">
        <v>150</v>
      </c>
    </row>
    <row r="5" spans="1:13" x14ac:dyDescent="0.2">
      <c r="A5" s="40"/>
      <c r="B5" s="430" t="s">
        <v>175</v>
      </c>
      <c r="C5" s="431"/>
      <c r="D5" s="431"/>
      <c r="E5" s="431"/>
      <c r="F5" s="431"/>
      <c r="G5" s="431"/>
      <c r="H5" s="431"/>
      <c r="I5" s="431"/>
      <c r="J5" s="431"/>
      <c r="K5" s="431"/>
      <c r="L5" s="431"/>
      <c r="M5" s="440"/>
    </row>
    <row r="6" spans="1:13" x14ac:dyDescent="0.2">
      <c r="A6" s="38"/>
      <c r="B6" s="37"/>
      <c r="M6" s="42"/>
    </row>
    <row r="7" spans="1:13" x14ac:dyDescent="0.2">
      <c r="A7" s="434">
        <v>1990</v>
      </c>
      <c r="B7" s="602">
        <v>960.65471182264332</v>
      </c>
      <c r="C7" s="669">
        <v>17.097399615257647</v>
      </c>
      <c r="D7" s="669">
        <v>1104.6114385199767</v>
      </c>
      <c r="E7" s="669">
        <v>17.56693954738132</v>
      </c>
      <c r="F7" s="669">
        <v>9.3201006990924906</v>
      </c>
      <c r="G7" s="669">
        <v>16.2265548236381</v>
      </c>
      <c r="H7" s="669">
        <v>9.3201006990924888</v>
      </c>
      <c r="I7" s="669">
        <v>1246.2420876417782</v>
      </c>
      <c r="J7" s="669">
        <v>1203.9080333638681</v>
      </c>
      <c r="K7" s="669">
        <v>16.438051941192811</v>
      </c>
      <c r="L7" s="669">
        <v>9.3201006990924871</v>
      </c>
      <c r="M7" s="601">
        <v>14.208376000811809</v>
      </c>
    </row>
    <row r="8" spans="1:13" x14ac:dyDescent="0.2">
      <c r="A8" s="434">
        <v>1991</v>
      </c>
      <c r="B8" s="602">
        <v>962.88089414785497</v>
      </c>
      <c r="C8" s="669">
        <v>17.18127160796681</v>
      </c>
      <c r="D8" s="669">
        <v>1090.5414285087816</v>
      </c>
      <c r="E8" s="669">
        <v>17.573940151396791</v>
      </c>
      <c r="F8" s="669">
        <v>9.4014305752822303</v>
      </c>
      <c r="G8" s="669">
        <v>16.397804178628327</v>
      </c>
      <c r="H8" s="669">
        <v>9.4014305752822249</v>
      </c>
      <c r="I8" s="669">
        <v>1229.3271339978237</v>
      </c>
      <c r="J8" s="669">
        <v>1186.9429788460614</v>
      </c>
      <c r="K8" s="669">
        <v>16.381695347671922</v>
      </c>
      <c r="L8" s="669">
        <v>9.4014305752822285</v>
      </c>
      <c r="M8" s="601">
        <v>14.196993367591059</v>
      </c>
    </row>
    <row r="9" spans="1:13" x14ac:dyDescent="0.2">
      <c r="A9" s="434">
        <v>1992</v>
      </c>
      <c r="B9" s="602">
        <v>923.1331829241692</v>
      </c>
      <c r="C9" s="669">
        <v>17.075892444373682</v>
      </c>
      <c r="D9" s="669">
        <v>1059.7579647850898</v>
      </c>
      <c r="E9" s="669">
        <v>17.510814046647351</v>
      </c>
      <c r="F9" s="669">
        <v>9.483193261180686</v>
      </c>
      <c r="G9" s="669">
        <v>16.548911390548117</v>
      </c>
      <c r="H9" s="669">
        <v>9.4831932611806842</v>
      </c>
      <c r="I9" s="669">
        <v>1193.8721795642407</v>
      </c>
      <c r="J9" s="669">
        <v>1148.7672291547556</v>
      </c>
      <c r="K9" s="669">
        <v>16.620678250198111</v>
      </c>
      <c r="L9" s="669">
        <v>9.4831932611806842</v>
      </c>
      <c r="M9" s="601">
        <v>14.290399684011913</v>
      </c>
    </row>
    <row r="10" spans="1:13" x14ac:dyDescent="0.2">
      <c r="A10" s="434">
        <v>1993</v>
      </c>
      <c r="B10" s="602">
        <v>887.05582658835749</v>
      </c>
      <c r="C10" s="669">
        <v>16.975777339840636</v>
      </c>
      <c r="D10" s="669">
        <v>1032.5698553375182</v>
      </c>
      <c r="E10" s="669">
        <v>17.489824407807987</v>
      </c>
      <c r="F10" s="669">
        <v>9.565597362125688</v>
      </c>
      <c r="G10" s="669">
        <v>16.719944806599042</v>
      </c>
      <c r="H10" s="669">
        <v>9.565597362125688</v>
      </c>
      <c r="I10" s="669">
        <v>1162.3652516649004</v>
      </c>
      <c r="J10" s="669">
        <v>1114.9358968263989</v>
      </c>
      <c r="K10" s="669">
        <v>16.906213409491912</v>
      </c>
      <c r="L10" s="669">
        <v>9.5655973621256862</v>
      </c>
      <c r="M10" s="601">
        <v>14.285419545679293</v>
      </c>
    </row>
    <row r="11" spans="1:13" x14ac:dyDescent="0.2">
      <c r="A11" s="434">
        <v>1994</v>
      </c>
      <c r="B11" s="602">
        <v>858.16890271325087</v>
      </c>
      <c r="C11" s="669">
        <v>16.938335127422061</v>
      </c>
      <c r="D11" s="669">
        <v>1008.2744608587992</v>
      </c>
      <c r="E11" s="669">
        <v>17.486543721424184</v>
      </c>
      <c r="F11" s="669">
        <v>9.6485316663997054</v>
      </c>
      <c r="G11" s="669">
        <v>16.877366187260169</v>
      </c>
      <c r="H11" s="669">
        <v>9.6485316663997072</v>
      </c>
      <c r="I11" s="669">
        <v>1134.2407576690616</v>
      </c>
      <c r="J11" s="669">
        <v>1084.9172725625313</v>
      </c>
      <c r="K11" s="669">
        <v>17.181829014842474</v>
      </c>
      <c r="L11" s="669">
        <v>9.6485316663997054</v>
      </c>
      <c r="M11" s="601">
        <v>14.28414350822052</v>
      </c>
    </row>
    <row r="12" spans="1:13" x14ac:dyDescent="0.2">
      <c r="A12" s="434">
        <v>1995</v>
      </c>
      <c r="B12" s="602">
        <v>838.5200429202996</v>
      </c>
      <c r="C12" s="669">
        <v>16.892905710003959</v>
      </c>
      <c r="D12" s="669">
        <v>986.89509692517083</v>
      </c>
      <c r="E12" s="669">
        <v>17.492904872369149</v>
      </c>
      <c r="F12" s="669">
        <v>9.7321189979205016</v>
      </c>
      <c r="G12" s="669">
        <v>16.992099120621639</v>
      </c>
      <c r="H12" s="669">
        <v>9.7321189979205034</v>
      </c>
      <c r="I12" s="669">
        <v>1109.185297035858</v>
      </c>
      <c r="J12" s="669">
        <v>1059.014220742871</v>
      </c>
      <c r="K12" s="669">
        <v>17.435433697592092</v>
      </c>
      <c r="L12" s="669">
        <v>9.7321189979205016</v>
      </c>
      <c r="M12" s="601">
        <v>14.288017984619831</v>
      </c>
    </row>
    <row r="13" spans="1:13" x14ac:dyDescent="0.2">
      <c r="A13" s="434">
        <v>1996</v>
      </c>
      <c r="B13" s="602">
        <v>827.46847914873217</v>
      </c>
      <c r="C13" s="669">
        <v>16.853969982051975</v>
      </c>
      <c r="D13" s="669">
        <v>968.68983964650704</v>
      </c>
      <c r="E13" s="669">
        <v>17.514456221427583</v>
      </c>
      <c r="F13" s="669">
        <v>9.8165822313727453</v>
      </c>
      <c r="G13" s="669">
        <v>17.07509241642132</v>
      </c>
      <c r="H13" s="669">
        <v>9.8165822313727453</v>
      </c>
      <c r="I13" s="669">
        <v>1087.4413530048055</v>
      </c>
      <c r="J13" s="669">
        <v>1037.3097070057161</v>
      </c>
      <c r="K13" s="669">
        <v>17.631892110977994</v>
      </c>
      <c r="L13" s="669">
        <v>9.8165822313727471</v>
      </c>
      <c r="M13" s="601">
        <v>14.304983384470047</v>
      </c>
    </row>
    <row r="14" spans="1:13" x14ac:dyDescent="0.2">
      <c r="A14" s="434">
        <v>1997</v>
      </c>
      <c r="B14" s="602">
        <v>821.5299693659947</v>
      </c>
      <c r="C14" s="669">
        <v>16.8148624949064</v>
      </c>
      <c r="D14" s="669">
        <v>953.7053235697017</v>
      </c>
      <c r="E14" s="669">
        <v>17.53897559649619</v>
      </c>
      <c r="F14" s="669">
        <v>9.9019773089308174</v>
      </c>
      <c r="G14" s="669">
        <v>17.147876574328389</v>
      </c>
      <c r="H14" s="669">
        <v>9.9019773089308138</v>
      </c>
      <c r="I14" s="669">
        <v>1069.1264228797265</v>
      </c>
      <c r="J14" s="669">
        <v>1019.8656717681196</v>
      </c>
      <c r="K14" s="669">
        <v>17.803522276039132</v>
      </c>
      <c r="L14" s="669">
        <v>9.9019773089308156</v>
      </c>
      <c r="M14" s="601">
        <v>14.427260468977785</v>
      </c>
    </row>
    <row r="15" spans="1:13" x14ac:dyDescent="0.2">
      <c r="A15" s="434">
        <v>1998</v>
      </c>
      <c r="B15" s="602">
        <v>819.36698806191271</v>
      </c>
      <c r="C15" s="669">
        <v>16.787031130215503</v>
      </c>
      <c r="D15" s="669">
        <v>942.1262315394838</v>
      </c>
      <c r="E15" s="669">
        <v>17.571057048885152</v>
      </c>
      <c r="F15" s="669">
        <v>10.001698215556305</v>
      </c>
      <c r="G15" s="669">
        <v>17.168555890449596</v>
      </c>
      <c r="H15" s="669">
        <v>10.001698215556303</v>
      </c>
      <c r="I15" s="669">
        <v>1054.4415033924647</v>
      </c>
      <c r="J15" s="669">
        <v>1006.5249232913078</v>
      </c>
      <c r="K15" s="669">
        <v>17.956808587940326</v>
      </c>
      <c r="L15" s="669">
        <v>10.001698215556305</v>
      </c>
      <c r="M15" s="601">
        <v>14.451123212318059</v>
      </c>
    </row>
    <row r="16" spans="1:13" x14ac:dyDescent="0.2">
      <c r="A16" s="434">
        <v>1999</v>
      </c>
      <c r="B16" s="602">
        <v>819.83403480309755</v>
      </c>
      <c r="C16" s="669">
        <v>16.766467490905764</v>
      </c>
      <c r="D16" s="669">
        <v>933.38920590622217</v>
      </c>
      <c r="E16" s="669">
        <v>17.622908194560996</v>
      </c>
      <c r="F16" s="669">
        <v>10.089976380302684</v>
      </c>
      <c r="G16" s="669">
        <v>17.221648364728171</v>
      </c>
      <c r="H16" s="669">
        <v>10.089976380302684</v>
      </c>
      <c r="I16" s="669">
        <v>1043.2149245942633</v>
      </c>
      <c r="J16" s="669">
        <v>996.93155064942414</v>
      </c>
      <c r="K16" s="669">
        <v>18.131663499747614</v>
      </c>
      <c r="L16" s="669">
        <v>10.089976380302682</v>
      </c>
      <c r="M16" s="601">
        <v>14.465202124593938</v>
      </c>
    </row>
    <row r="17" spans="1:13" x14ac:dyDescent="0.2">
      <c r="A17" s="434">
        <v>2000</v>
      </c>
      <c r="B17" s="602">
        <v>822.87349438381307</v>
      </c>
      <c r="C17" s="669">
        <v>16.126772526274546</v>
      </c>
      <c r="D17" s="669">
        <v>927.19369011651304</v>
      </c>
      <c r="E17" s="669">
        <v>16.817637691301123</v>
      </c>
      <c r="F17" s="669">
        <v>10.175565617414399</v>
      </c>
      <c r="G17" s="669">
        <v>16.068431852179394</v>
      </c>
      <c r="H17" s="669">
        <v>10.175565617414401</v>
      </c>
      <c r="I17" s="669">
        <v>1034.8663002604942</v>
      </c>
      <c r="J17" s="669">
        <v>990.62480635081931</v>
      </c>
      <c r="K17" s="669">
        <v>17.133231692652252</v>
      </c>
      <c r="L17" s="669">
        <v>10.175565617414401</v>
      </c>
      <c r="M17" s="601">
        <v>14.452622882639806</v>
      </c>
    </row>
    <row r="18" spans="1:13" x14ac:dyDescent="0.2">
      <c r="A18" s="434">
        <v>2001</v>
      </c>
      <c r="B18" s="602">
        <v>827.18223931117257</v>
      </c>
      <c r="C18" s="669">
        <v>15.472320419960839</v>
      </c>
      <c r="D18" s="669">
        <v>923.09209862970033</v>
      </c>
      <c r="E18" s="669">
        <v>16.008291600473942</v>
      </c>
      <c r="F18" s="669">
        <v>10.278324980492828</v>
      </c>
      <c r="G18" s="669">
        <v>14.961349373854299</v>
      </c>
      <c r="H18" s="669">
        <v>10.278324980492824</v>
      </c>
      <c r="I18" s="669">
        <v>1029.0903473350327</v>
      </c>
      <c r="J18" s="669">
        <v>986.89511876923086</v>
      </c>
      <c r="K18" s="669">
        <v>16.337524105227885</v>
      </c>
      <c r="L18" s="669">
        <v>10.27832498049283</v>
      </c>
      <c r="M18" s="601">
        <v>13.819416456153062</v>
      </c>
    </row>
    <row r="19" spans="1:13" x14ac:dyDescent="0.2">
      <c r="A19" s="434">
        <v>2002</v>
      </c>
      <c r="B19" s="602">
        <v>832.12279574732156</v>
      </c>
      <c r="C19" s="669">
        <v>14.909303954618943</v>
      </c>
      <c r="D19" s="669">
        <v>920.86207136410189</v>
      </c>
      <c r="E19" s="669">
        <v>15.244079061960363</v>
      </c>
      <c r="F19" s="669">
        <v>10.376461364801038</v>
      </c>
      <c r="G19" s="669">
        <v>14.232155885430476</v>
      </c>
      <c r="H19" s="669">
        <v>10.376461364801038</v>
      </c>
      <c r="I19" s="669">
        <v>1025.5121190882976</v>
      </c>
      <c r="J19" s="669">
        <v>985.21999095650665</v>
      </c>
      <c r="K19" s="669">
        <v>15.550066401833268</v>
      </c>
      <c r="L19" s="669">
        <v>10.376461364801038</v>
      </c>
      <c r="M19" s="601">
        <v>13.518727083129164</v>
      </c>
    </row>
    <row r="20" spans="1:13" x14ac:dyDescent="0.2">
      <c r="A20" s="434">
        <v>2003</v>
      </c>
      <c r="B20" s="602">
        <v>837.67949361883097</v>
      </c>
      <c r="C20" s="669">
        <v>14.259575216135058</v>
      </c>
      <c r="D20" s="669">
        <v>920.3773910471939</v>
      </c>
      <c r="E20" s="669">
        <v>14.438487581414588</v>
      </c>
      <c r="F20" s="669">
        <v>10.462495662744439</v>
      </c>
      <c r="G20" s="669">
        <v>13.559950220924845</v>
      </c>
      <c r="H20" s="669">
        <v>10.462495662744439</v>
      </c>
      <c r="I20" s="669">
        <v>1023.7372098247746</v>
      </c>
      <c r="J20" s="669">
        <v>985.14757276436944</v>
      </c>
      <c r="K20" s="669">
        <v>14.851143903329904</v>
      </c>
      <c r="L20" s="669">
        <v>10.462495662744438</v>
      </c>
      <c r="M20" s="601">
        <v>13.373083743607829</v>
      </c>
    </row>
    <row r="21" spans="1:13" x14ac:dyDescent="0.2">
      <c r="A21" s="434">
        <v>2004</v>
      </c>
      <c r="B21" s="602">
        <v>843.41874078756769</v>
      </c>
      <c r="C21" s="669">
        <v>13.603807607904773</v>
      </c>
      <c r="D21" s="669">
        <v>919.99362606923034</v>
      </c>
      <c r="E21" s="669">
        <v>13.653967884052696</v>
      </c>
      <c r="F21" s="669">
        <v>10.548303803457348</v>
      </c>
      <c r="G21" s="669">
        <v>13.001884744669823</v>
      </c>
      <c r="H21" s="669">
        <v>10.548303803457348</v>
      </c>
      <c r="I21" s="669">
        <v>1023.5268834535043</v>
      </c>
      <c r="J21" s="669">
        <v>986.46013831120115</v>
      </c>
      <c r="K21" s="669">
        <v>14.315196335907812</v>
      </c>
      <c r="L21" s="669">
        <v>10.548303803457346</v>
      </c>
      <c r="M21" s="601">
        <v>13.290849158611648</v>
      </c>
    </row>
    <row r="22" spans="1:13" x14ac:dyDescent="0.2">
      <c r="A22" s="434">
        <v>2005</v>
      </c>
      <c r="B22" s="602">
        <v>849.20231645058163</v>
      </c>
      <c r="C22" s="669">
        <v>12.880190311881814</v>
      </c>
      <c r="D22" s="669">
        <v>919.44531905091321</v>
      </c>
      <c r="E22" s="669">
        <v>12.845846946236636</v>
      </c>
      <c r="F22" s="669">
        <v>10.652809821577959</v>
      </c>
      <c r="G22" s="669">
        <v>12.211441353896809</v>
      </c>
      <c r="H22" s="669">
        <v>10.652809821577961</v>
      </c>
      <c r="I22" s="669">
        <v>1024.4250665143215</v>
      </c>
      <c r="J22" s="669">
        <v>988.97637370755626</v>
      </c>
      <c r="K22" s="669">
        <v>13.450090460469262</v>
      </c>
      <c r="L22" s="669">
        <v>10.652809821577959</v>
      </c>
      <c r="M22" s="601">
        <v>13.137185019732359</v>
      </c>
    </row>
    <row r="23" spans="1:13" x14ac:dyDescent="0.2">
      <c r="A23" s="434">
        <v>2006</v>
      </c>
      <c r="B23" s="602">
        <v>855.00543080848729</v>
      </c>
      <c r="C23" s="669">
        <v>12.140101619151308</v>
      </c>
      <c r="D23" s="669">
        <v>921.28194664023863</v>
      </c>
      <c r="E23" s="669">
        <v>11.988800453973681</v>
      </c>
      <c r="F23" s="669">
        <v>10.765987538084209</v>
      </c>
      <c r="G23" s="669">
        <v>11.458140441017255</v>
      </c>
      <c r="H23" s="669">
        <v>10.765987538084211</v>
      </c>
      <c r="I23" s="669">
        <v>1026.626670582426</v>
      </c>
      <c r="J23" s="669">
        <v>996.18040698928701</v>
      </c>
      <c r="K23" s="669">
        <v>12.779646426744227</v>
      </c>
      <c r="L23" s="669">
        <v>10.765987538084207</v>
      </c>
      <c r="M23" s="601">
        <v>11.664679901532718</v>
      </c>
    </row>
    <row r="24" spans="1:13" x14ac:dyDescent="0.2">
      <c r="A24" s="434">
        <v>2007</v>
      </c>
      <c r="B24" s="602">
        <v>860.78955255446795</v>
      </c>
      <c r="C24" s="669">
        <v>11.357111497419817</v>
      </c>
      <c r="D24" s="669">
        <v>923.88747937813002</v>
      </c>
      <c r="E24" s="669">
        <v>11.075468807160778</v>
      </c>
      <c r="F24" s="669">
        <v>10.887385180826277</v>
      </c>
      <c r="G24" s="669">
        <v>10.69182177804328</v>
      </c>
      <c r="H24" s="669">
        <v>10.887385180826278</v>
      </c>
      <c r="I24" s="669">
        <v>1030.050735966076</v>
      </c>
      <c r="J24" s="669">
        <v>1004.0299291280184</v>
      </c>
      <c r="K24" s="669">
        <v>11.978931843394031</v>
      </c>
      <c r="L24" s="669">
        <v>10.887385180826275</v>
      </c>
      <c r="M24" s="601">
        <v>11.296587187299883</v>
      </c>
    </row>
    <row r="25" spans="1:13" x14ac:dyDescent="0.2">
      <c r="A25" s="434">
        <v>2008</v>
      </c>
      <c r="B25" s="602">
        <v>866.52775380650758</v>
      </c>
      <c r="C25" s="669">
        <v>10.510680869509011</v>
      </c>
      <c r="D25" s="669">
        <v>926.89649034160539</v>
      </c>
      <c r="E25" s="669">
        <v>10.239282151566673</v>
      </c>
      <c r="F25" s="669">
        <v>11.028359229180571</v>
      </c>
      <c r="G25" s="669">
        <v>9.9259516298461712</v>
      </c>
      <c r="H25" s="669">
        <v>11.028359229180573</v>
      </c>
      <c r="I25" s="669">
        <v>1035.3765259117613</v>
      </c>
      <c r="J25" s="669">
        <v>1014.0022540938121</v>
      </c>
      <c r="K25" s="669">
        <v>11.137256316064935</v>
      </c>
      <c r="L25" s="669">
        <v>11.028359229180575</v>
      </c>
      <c r="M25" s="601">
        <v>10.967748364955526</v>
      </c>
    </row>
    <row r="26" spans="1:13" x14ac:dyDescent="0.2">
      <c r="A26" s="434">
        <v>2009</v>
      </c>
      <c r="B26" s="602">
        <v>872.22848809240952</v>
      </c>
      <c r="C26" s="669">
        <v>9.742975099551435</v>
      </c>
      <c r="D26" s="669">
        <v>930.10102228880146</v>
      </c>
      <c r="E26" s="669">
        <v>9.5874824764061088</v>
      </c>
      <c r="F26" s="669">
        <v>11.15096072837876</v>
      </c>
      <c r="G26" s="669">
        <v>9.2351635948309507</v>
      </c>
      <c r="H26" s="669">
        <v>11.150960728378756</v>
      </c>
      <c r="I26" s="669">
        <v>1041.1549464271404</v>
      </c>
      <c r="J26" s="669">
        <v>1023.9357487505773</v>
      </c>
      <c r="K26" s="669">
        <v>10.385973373620685</v>
      </c>
      <c r="L26" s="669">
        <v>11.150960728378758</v>
      </c>
      <c r="M26" s="601">
        <v>10.591149718568738</v>
      </c>
    </row>
    <row r="27" spans="1:13" x14ac:dyDescent="0.2">
      <c r="A27" s="434">
        <v>2010</v>
      </c>
      <c r="B27" s="602">
        <v>877.9104897118151</v>
      </c>
      <c r="C27" s="669">
        <v>9.2068568924504497</v>
      </c>
      <c r="D27" s="669">
        <v>934.21930425362325</v>
      </c>
      <c r="E27" s="669">
        <v>9.1422612047918257</v>
      </c>
      <c r="F27" s="669">
        <v>11.231995835269942</v>
      </c>
      <c r="G27" s="669">
        <v>8.906861624455729</v>
      </c>
      <c r="H27" s="669">
        <v>11.231995835269942</v>
      </c>
      <c r="I27" s="669">
        <v>1047.5086479934412</v>
      </c>
      <c r="J27" s="669">
        <v>1034.0304961853069</v>
      </c>
      <c r="K27" s="669">
        <v>9.9398880616819572</v>
      </c>
      <c r="L27" s="669">
        <v>11.231995835269935</v>
      </c>
      <c r="M27" s="601">
        <v>10.31843811658014</v>
      </c>
    </row>
    <row r="28" spans="1:13" x14ac:dyDescent="0.2">
      <c r="A28" s="434">
        <v>2011</v>
      </c>
      <c r="B28" s="602">
        <v>883.59052811344452</v>
      </c>
      <c r="C28" s="669">
        <v>8.7181934817608138</v>
      </c>
      <c r="D28" s="669">
        <v>939.09869959458911</v>
      </c>
      <c r="E28" s="669">
        <v>8.7532800590310753</v>
      </c>
      <c r="F28" s="669">
        <v>11.312626231230364</v>
      </c>
      <c r="G28" s="669">
        <v>8.6588428610636576</v>
      </c>
      <c r="H28" s="669">
        <v>11.312626231230361</v>
      </c>
      <c r="I28" s="669">
        <v>1054.3449571708354</v>
      </c>
      <c r="J28" s="669">
        <v>1044.0698899050412</v>
      </c>
      <c r="K28" s="669">
        <v>9.5286002421115246</v>
      </c>
      <c r="L28" s="669">
        <v>11.312626231230363</v>
      </c>
      <c r="M28" s="601">
        <v>9.8711357080264559</v>
      </c>
    </row>
    <row r="29" spans="1:13" x14ac:dyDescent="0.2">
      <c r="A29" s="434">
        <v>2012</v>
      </c>
      <c r="B29" s="602">
        <v>889.30639453183642</v>
      </c>
      <c r="C29" s="669">
        <v>8.1966132156771412</v>
      </c>
      <c r="D29" s="669">
        <v>943.55147675267278</v>
      </c>
      <c r="E29" s="669">
        <v>8.3810094391243073</v>
      </c>
      <c r="F29" s="669">
        <v>11.400345700614089</v>
      </c>
      <c r="G29" s="669">
        <v>8.4324502214105834</v>
      </c>
      <c r="H29" s="669">
        <v>11.400345700614087</v>
      </c>
      <c r="I29" s="669">
        <v>1061.4901989636783</v>
      </c>
      <c r="J29" s="669">
        <v>1053.888011805544</v>
      </c>
      <c r="K29" s="669">
        <v>9.1757366280202213</v>
      </c>
      <c r="L29" s="669">
        <v>11.400345700614086</v>
      </c>
      <c r="M29" s="601">
        <v>9.2844966401848499</v>
      </c>
    </row>
    <row r="30" spans="1:13" x14ac:dyDescent="0.2">
      <c r="A30" s="434">
        <v>2013</v>
      </c>
      <c r="B30" s="602">
        <v>895.04744149081455</v>
      </c>
      <c r="C30" s="669">
        <v>7.76320363126076</v>
      </c>
      <c r="D30" s="669">
        <v>948.42350686711211</v>
      </c>
      <c r="E30" s="669">
        <v>8.0719669417957203</v>
      </c>
      <c r="F30" s="669">
        <v>11.474043956250444</v>
      </c>
      <c r="G30" s="669">
        <v>8.2475085038991995</v>
      </c>
      <c r="H30" s="669">
        <v>11.474043956250441</v>
      </c>
      <c r="I30" s="669">
        <v>1068.7948324196116</v>
      </c>
      <c r="J30" s="669">
        <v>1063.3390129017644</v>
      </c>
      <c r="K30" s="669">
        <v>8.8864299802212816</v>
      </c>
      <c r="L30" s="669">
        <v>11.474043956250441</v>
      </c>
      <c r="M30" s="601">
        <v>8.8622462757641092</v>
      </c>
    </row>
    <row r="31" spans="1:13" x14ac:dyDescent="0.2">
      <c r="A31" s="434">
        <v>2014</v>
      </c>
      <c r="B31" s="602">
        <v>900.83956697906797</v>
      </c>
      <c r="C31" s="669">
        <v>7.38485130857062</v>
      </c>
      <c r="D31" s="669">
        <v>953.758380954985</v>
      </c>
      <c r="E31" s="669">
        <v>7.8073864562109687</v>
      </c>
      <c r="F31" s="669">
        <v>11.54334123214176</v>
      </c>
      <c r="G31" s="669">
        <v>8.1316745763714255</v>
      </c>
      <c r="H31" s="669">
        <v>11.543341232141756</v>
      </c>
      <c r="I31" s="669">
        <v>1076.6642691517075</v>
      </c>
      <c r="J31" s="669">
        <v>1072.3863147495877</v>
      </c>
      <c r="K31" s="669">
        <v>8.5749530927571964</v>
      </c>
      <c r="L31" s="669">
        <v>11.543341232141751</v>
      </c>
      <c r="M31" s="601">
        <v>8.5038361026182319</v>
      </c>
    </row>
    <row r="32" spans="1:13" x14ac:dyDescent="0.2">
      <c r="A32" s="434">
        <v>2015</v>
      </c>
      <c r="B32" s="602">
        <v>906.66352668662216</v>
      </c>
      <c r="C32" s="669">
        <v>6.9309713366967793</v>
      </c>
      <c r="D32" s="669">
        <v>959.23634155112882</v>
      </c>
      <c r="E32" s="669">
        <v>7.396000643138497</v>
      </c>
      <c r="F32" s="669">
        <v>11.623899811383932</v>
      </c>
      <c r="G32" s="669">
        <v>7.9798521103228337</v>
      </c>
      <c r="H32" s="669">
        <v>11.62389981138393</v>
      </c>
      <c r="I32" s="669">
        <v>1084.6527918029601</v>
      </c>
      <c r="J32" s="669">
        <v>1081.1484791825389</v>
      </c>
      <c r="K32" s="669">
        <v>8.2506395689718861</v>
      </c>
      <c r="L32" s="669">
        <v>11.623899811383927</v>
      </c>
      <c r="M32" s="601">
        <v>7.9204027466893407</v>
      </c>
    </row>
    <row r="33" spans="1:13" x14ac:dyDescent="0.2">
      <c r="A33" s="434">
        <v>2016</v>
      </c>
      <c r="B33" s="602">
        <v>912.3590448201104</v>
      </c>
      <c r="C33" s="669">
        <v>6.4400390554270022</v>
      </c>
      <c r="D33" s="669">
        <v>964.62573752293861</v>
      </c>
      <c r="E33" s="669">
        <v>6.9183529922052012</v>
      </c>
      <c r="F33" s="669">
        <v>11.720190607400243</v>
      </c>
      <c r="G33" s="669">
        <v>7.7888936882086712</v>
      </c>
      <c r="H33" s="669">
        <v>11.720190607400246</v>
      </c>
      <c r="I33" s="669">
        <v>1092.8827155395459</v>
      </c>
      <c r="J33" s="669">
        <v>1089.83925556453</v>
      </c>
      <c r="K33" s="669">
        <v>7.9458098733204796</v>
      </c>
      <c r="L33" s="669">
        <v>11.720190607400243</v>
      </c>
      <c r="M33" s="601">
        <v>7.199357865718925</v>
      </c>
    </row>
    <row r="34" spans="1:13" x14ac:dyDescent="0.2">
      <c r="A34" s="434">
        <v>2017</v>
      </c>
      <c r="B34" s="602">
        <v>917.94481101849044</v>
      </c>
      <c r="C34" s="669">
        <v>6.0011337203646118</v>
      </c>
      <c r="D34" s="669">
        <v>969.96763870467771</v>
      </c>
      <c r="E34" s="669">
        <v>6.4712133033068344</v>
      </c>
      <c r="F34" s="669">
        <v>11.835558829456218</v>
      </c>
      <c r="G34" s="669">
        <v>7.5789877196351876</v>
      </c>
      <c r="H34" s="669">
        <v>11.835558829456222</v>
      </c>
      <c r="I34" s="669">
        <v>1101.3321852521433</v>
      </c>
      <c r="J34" s="669">
        <v>1098.5388422426411</v>
      </c>
      <c r="K34" s="669">
        <v>7.6659776977194944</v>
      </c>
      <c r="L34" s="669">
        <v>11.835558829456225</v>
      </c>
      <c r="M34" s="601">
        <v>6.6019038102862817</v>
      </c>
    </row>
    <row r="35" spans="1:13" x14ac:dyDescent="0.2">
      <c r="A35" s="434">
        <v>2018</v>
      </c>
      <c r="B35" s="602">
        <v>923.50925044910593</v>
      </c>
      <c r="C35" s="669">
        <v>5.553812795214089</v>
      </c>
      <c r="D35" s="669">
        <v>975.16428763960755</v>
      </c>
      <c r="E35" s="669">
        <v>6.0331324205953871</v>
      </c>
      <c r="F35" s="669">
        <v>11.959801937508544</v>
      </c>
      <c r="G35" s="669">
        <v>7.3650661096296934</v>
      </c>
      <c r="H35" s="669">
        <v>11.959801937508541</v>
      </c>
      <c r="I35" s="669">
        <v>1110.0127977321752</v>
      </c>
      <c r="J35" s="669">
        <v>1107.2715667609787</v>
      </c>
      <c r="K35" s="669">
        <v>7.3936238623064439</v>
      </c>
      <c r="L35" s="669">
        <v>11.959801937508544</v>
      </c>
      <c r="M35" s="601">
        <v>6.1222191379233664</v>
      </c>
    </row>
    <row r="36" spans="1:13" x14ac:dyDescent="0.2">
      <c r="A36" s="434">
        <v>2019</v>
      </c>
      <c r="B36" s="602">
        <v>929.13440367014391</v>
      </c>
      <c r="C36" s="669">
        <v>5.1459750563732038</v>
      </c>
      <c r="D36" s="669">
        <v>980.28931877223113</v>
      </c>
      <c r="E36" s="669">
        <v>5.6510873442106089</v>
      </c>
      <c r="F36" s="669">
        <v>12.095779285233283</v>
      </c>
      <c r="G36" s="669">
        <v>7.1399933708990657</v>
      </c>
      <c r="H36" s="669">
        <v>12.095779285233281</v>
      </c>
      <c r="I36" s="669">
        <v>1118.9347792582</v>
      </c>
      <c r="J36" s="669">
        <v>1116.0315984976801</v>
      </c>
      <c r="K36" s="669">
        <v>7.0811167503799437</v>
      </c>
      <c r="L36" s="669">
        <v>12.095779285233283</v>
      </c>
      <c r="M36" s="601">
        <v>5.7089973018216913</v>
      </c>
    </row>
    <row r="37" spans="1:13" x14ac:dyDescent="0.2">
      <c r="A37" s="434">
        <v>2020</v>
      </c>
      <c r="B37" s="602">
        <v>936.15017343927741</v>
      </c>
      <c r="C37" s="669">
        <v>4.7952052752682075</v>
      </c>
      <c r="D37" s="669">
        <v>986.23038938242723</v>
      </c>
      <c r="E37" s="669">
        <v>5.3177064272278081</v>
      </c>
      <c r="F37" s="669">
        <v>12.22916221768569</v>
      </c>
      <c r="G37" s="669">
        <v>6.9171002464269122</v>
      </c>
      <c r="H37" s="669">
        <v>12.22916221768569</v>
      </c>
      <c r="I37" s="669">
        <v>1130.2639544717167</v>
      </c>
      <c r="J37" s="669">
        <v>1128.1572335726405</v>
      </c>
      <c r="K37" s="669">
        <v>6.8301978690574856</v>
      </c>
      <c r="L37" s="669">
        <v>12.229162217685694</v>
      </c>
      <c r="M37" s="601">
        <v>5.2865210288221327</v>
      </c>
    </row>
    <row r="38" spans="1:13" x14ac:dyDescent="0.2">
      <c r="A38" s="434">
        <v>2021</v>
      </c>
      <c r="B38" s="602">
        <v>943.16806310882157</v>
      </c>
      <c r="C38" s="669">
        <v>4.4291411590563756</v>
      </c>
      <c r="D38" s="669">
        <v>992.03233797537314</v>
      </c>
      <c r="E38" s="669">
        <v>4.9150692707453727</v>
      </c>
      <c r="F38" s="593">
        <v>12.34928469842051</v>
      </c>
      <c r="G38" s="669">
        <v>6.6766807400507613</v>
      </c>
      <c r="H38" s="593">
        <v>12.349284698420503</v>
      </c>
      <c r="I38" s="669">
        <v>1141.8698348680093</v>
      </c>
      <c r="J38" s="669">
        <v>1140.4802048290169</v>
      </c>
      <c r="K38" s="669">
        <v>6.3839924403577983</v>
      </c>
      <c r="L38" s="593">
        <v>12.349284698420506</v>
      </c>
      <c r="M38" s="601">
        <v>4.6333655558098066</v>
      </c>
    </row>
    <row r="39" spans="1:13" x14ac:dyDescent="0.2">
      <c r="A39" s="1487"/>
      <c r="B39" s="524"/>
      <c r="C39" s="523"/>
      <c r="D39" s="523"/>
      <c r="E39" s="523"/>
      <c r="F39" s="523"/>
      <c r="G39" s="523"/>
      <c r="H39" s="523"/>
      <c r="I39" s="523"/>
      <c r="J39" s="523"/>
      <c r="K39" s="523"/>
      <c r="L39" s="523"/>
      <c r="M39" s="525"/>
    </row>
    <row r="40" spans="1:13" x14ac:dyDescent="0.2">
      <c r="A40" s="19" t="s">
        <v>545</v>
      </c>
    </row>
  </sheetData>
  <mergeCells count="5">
    <mergeCell ref="A1:D1"/>
    <mergeCell ref="B3:C3"/>
    <mergeCell ref="D3:F3"/>
    <mergeCell ref="G3:H3"/>
    <mergeCell ref="J3:L3"/>
  </mergeCells>
  <hyperlinks>
    <hyperlink ref="A1" location="Contents!A1" display="To table of contents" xr:uid="{ABF2BB47-BFE6-4F48-A52C-14A65D2F5233}"/>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21FD9-F366-4B3D-8C5A-649C2E24971A}">
  <sheetPr codeName="Blad66">
    <tabColor theme="4" tint="0.79998168889431442"/>
    <pageSetUpPr fitToPage="1"/>
  </sheetPr>
  <dimension ref="A1:M40"/>
  <sheetViews>
    <sheetView zoomScale="75" workbookViewId="0">
      <selection activeCell="A2" sqref="A2:R45"/>
    </sheetView>
  </sheetViews>
  <sheetFormatPr defaultColWidth="10.6640625" defaultRowHeight="12.75" x14ac:dyDescent="0.2"/>
  <cols>
    <col min="1" max="1" width="10.6640625" style="19"/>
    <col min="2" max="7" width="14.83203125" style="19" customWidth="1"/>
    <col min="8" max="10" width="15.5" style="19" customWidth="1"/>
    <col min="11" max="16384" width="10.6640625" style="19"/>
  </cols>
  <sheetData>
    <row r="1" spans="1:13" ht="27" customHeight="1" x14ac:dyDescent="0.2">
      <c r="A1" s="1744" t="s">
        <v>2</v>
      </c>
      <c r="B1" s="1744"/>
      <c r="C1" s="1744"/>
      <c r="D1" s="1744"/>
    </row>
    <row r="2" spans="1:13" ht="20.25" x14ac:dyDescent="0.3">
      <c r="A2" s="332" t="s">
        <v>1337</v>
      </c>
    </row>
    <row r="3" spans="1:13" ht="15" x14ac:dyDescent="0.25">
      <c r="A3" s="461"/>
      <c r="B3" s="1890" t="s">
        <v>1330</v>
      </c>
      <c r="C3" s="1891"/>
      <c r="D3" s="1890" t="s">
        <v>1331</v>
      </c>
      <c r="E3" s="1892"/>
      <c r="F3" s="1891"/>
      <c r="G3" s="1890" t="s">
        <v>1332</v>
      </c>
      <c r="H3" s="1891"/>
      <c r="I3" s="424" t="s">
        <v>1333</v>
      </c>
      <c r="J3" s="1893" t="s">
        <v>1334</v>
      </c>
      <c r="K3" s="1894"/>
      <c r="L3" s="1894"/>
      <c r="M3" s="1457" t="s">
        <v>2218</v>
      </c>
    </row>
    <row r="4" spans="1:13" x14ac:dyDescent="0.2">
      <c r="A4" s="37"/>
      <c r="B4" s="529" t="s">
        <v>105</v>
      </c>
      <c r="C4" s="530" t="s">
        <v>150</v>
      </c>
      <c r="D4" s="529" t="s">
        <v>105</v>
      </c>
      <c r="E4" s="530" t="s">
        <v>150</v>
      </c>
      <c r="F4" s="530" t="s">
        <v>14</v>
      </c>
      <c r="G4" s="529" t="s">
        <v>150</v>
      </c>
      <c r="H4" s="530" t="s">
        <v>14</v>
      </c>
      <c r="I4" s="529" t="s">
        <v>105</v>
      </c>
      <c r="J4" s="1399" t="s">
        <v>105</v>
      </c>
      <c r="K4" s="1401" t="s">
        <v>150</v>
      </c>
      <c r="L4" s="1401" t="s">
        <v>14</v>
      </c>
      <c r="M4" s="1457" t="s">
        <v>150</v>
      </c>
    </row>
    <row r="5" spans="1:13" x14ac:dyDescent="0.2">
      <c r="A5" s="40"/>
      <c r="B5" s="33" t="s">
        <v>175</v>
      </c>
      <c r="C5" s="431"/>
      <c r="D5" s="431"/>
      <c r="E5" s="431"/>
      <c r="F5" s="431"/>
      <c r="G5" s="431"/>
      <c r="H5" s="431"/>
      <c r="I5" s="431"/>
      <c r="J5" s="431"/>
      <c r="K5" s="431"/>
      <c r="L5" s="431"/>
      <c r="M5" s="440"/>
    </row>
    <row r="6" spans="1:13" x14ac:dyDescent="0.2">
      <c r="A6" s="38"/>
      <c r="B6" s="37"/>
      <c r="M6" s="42"/>
    </row>
    <row r="7" spans="1:13" x14ac:dyDescent="0.2">
      <c r="A7" s="434">
        <v>1990</v>
      </c>
      <c r="B7" s="602">
        <v>318.1948764727087</v>
      </c>
      <c r="C7" s="593">
        <v>7.9175287782516888</v>
      </c>
      <c r="D7" s="669">
        <v>213.23007441429681</v>
      </c>
      <c r="E7" s="593">
        <v>8.1264876514108675</v>
      </c>
      <c r="F7" s="593">
        <v>9.3810164275264363</v>
      </c>
      <c r="G7" s="593">
        <v>7.3146673336361046</v>
      </c>
      <c r="H7" s="593">
        <v>9.3810164275264363</v>
      </c>
      <c r="I7" s="669">
        <v>84.563396563605579</v>
      </c>
      <c r="J7" s="669">
        <v>28.589311400941689</v>
      </c>
      <c r="K7" s="593">
        <v>8.1815955670151244</v>
      </c>
      <c r="L7" s="593">
        <v>9.3810164275264345</v>
      </c>
      <c r="M7" s="592">
        <v>6.438023706565315</v>
      </c>
    </row>
    <row r="8" spans="1:13" x14ac:dyDescent="0.2">
      <c r="A8" s="434">
        <v>1991</v>
      </c>
      <c r="B8" s="602">
        <v>318.94628235308687</v>
      </c>
      <c r="C8" s="593">
        <v>7.8987772115623072</v>
      </c>
      <c r="D8" s="669">
        <v>210.30327765792219</v>
      </c>
      <c r="E8" s="593">
        <v>8.1001477533388293</v>
      </c>
      <c r="F8" s="593">
        <v>9.4628778718620588</v>
      </c>
      <c r="G8" s="593">
        <v>7.4052403367169806</v>
      </c>
      <c r="H8" s="593">
        <v>9.4628778718620534</v>
      </c>
      <c r="I8" s="669">
        <v>84.299302834907067</v>
      </c>
      <c r="J8" s="669">
        <v>27.958935964447605</v>
      </c>
      <c r="K8" s="593">
        <v>8.0998151170910635</v>
      </c>
      <c r="L8" s="593">
        <v>9.462877871862057</v>
      </c>
      <c r="M8" s="592">
        <v>6.3899847684288007</v>
      </c>
    </row>
    <row r="9" spans="1:13" x14ac:dyDescent="0.2">
      <c r="A9" s="434">
        <v>1992</v>
      </c>
      <c r="B9" s="602">
        <v>305.60013649405613</v>
      </c>
      <c r="C9" s="593">
        <v>7.7433416689142369</v>
      </c>
      <c r="D9" s="669">
        <v>203.60305126407519</v>
      </c>
      <c r="E9" s="593">
        <v>7.8503415749136725</v>
      </c>
      <c r="F9" s="593">
        <v>9.5451749547298199</v>
      </c>
      <c r="G9" s="593">
        <v>7.2424315801931431</v>
      </c>
      <c r="H9" s="593">
        <v>9.5451749547298181</v>
      </c>
      <c r="I9" s="669">
        <v>81.697140471914423</v>
      </c>
      <c r="J9" s="669">
        <v>26.940443004599349</v>
      </c>
      <c r="K9" s="593">
        <v>7.8189217670644098</v>
      </c>
      <c r="L9" s="593">
        <v>9.5451749547298181</v>
      </c>
      <c r="M9" s="592">
        <v>5.7267939430539441</v>
      </c>
    </row>
    <row r="10" spans="1:13" x14ac:dyDescent="0.2">
      <c r="A10" s="434">
        <v>1993</v>
      </c>
      <c r="B10" s="602">
        <v>293.47678823851493</v>
      </c>
      <c r="C10" s="593">
        <v>7.5825741364649044</v>
      </c>
      <c r="D10" s="669">
        <v>197.72371990733453</v>
      </c>
      <c r="E10" s="593">
        <v>7.621141821300716</v>
      </c>
      <c r="F10" s="593">
        <v>9.6281176449024226</v>
      </c>
      <c r="G10" s="593">
        <v>7.1179770620867586</v>
      </c>
      <c r="H10" s="593">
        <v>9.6281176449024226</v>
      </c>
      <c r="I10" s="669">
        <v>79.290964308063351</v>
      </c>
      <c r="J10" s="669">
        <v>26.048815178224608</v>
      </c>
      <c r="K10" s="593">
        <v>7.6563476496716154</v>
      </c>
      <c r="L10" s="593">
        <v>9.6281176449024226</v>
      </c>
      <c r="M10" s="592">
        <v>5.6649857955158964</v>
      </c>
    </row>
    <row r="11" spans="1:13" x14ac:dyDescent="0.2">
      <c r="A11" s="434">
        <v>1994</v>
      </c>
      <c r="B11" s="602">
        <v>283.76141278044855</v>
      </c>
      <c r="C11" s="593">
        <v>7.4771736167407621</v>
      </c>
      <c r="D11" s="669">
        <v>192.50311524936848</v>
      </c>
      <c r="E11" s="593">
        <v>7.4195909021627964</v>
      </c>
      <c r="F11" s="593">
        <v>9.711594003786864</v>
      </c>
      <c r="G11" s="593">
        <v>7.0034453860040919</v>
      </c>
      <c r="H11" s="593">
        <v>9.711594003786864</v>
      </c>
      <c r="I11" s="669">
        <v>77.063164799857745</v>
      </c>
      <c r="J11" s="669">
        <v>25.26729415759689</v>
      </c>
      <c r="K11" s="593">
        <v>7.486631416255598</v>
      </c>
      <c r="L11" s="593">
        <v>9.711594003786864</v>
      </c>
      <c r="M11" s="592">
        <v>5.6075371171973742</v>
      </c>
    </row>
    <row r="12" spans="1:13" x14ac:dyDescent="0.2">
      <c r="A12" s="434">
        <v>1995</v>
      </c>
      <c r="B12" s="602">
        <v>277.14309550945234</v>
      </c>
      <c r="C12" s="593">
        <v>7.3686340420021867</v>
      </c>
      <c r="D12" s="669">
        <v>188.01318357192031</v>
      </c>
      <c r="E12" s="593">
        <v>7.2375893372812046</v>
      </c>
      <c r="F12" s="593">
        <v>9.7957276580736323</v>
      </c>
      <c r="G12" s="593">
        <v>6.9078983088813368</v>
      </c>
      <c r="H12" s="593">
        <v>9.7957276580736306</v>
      </c>
      <c r="I12" s="669">
        <v>75.055160789528259</v>
      </c>
      <c r="J12" s="669">
        <v>24.602864409564766</v>
      </c>
      <c r="K12" s="593">
        <v>7.3404450093588123</v>
      </c>
      <c r="L12" s="593">
        <v>9.7957276580736306</v>
      </c>
      <c r="M12" s="592">
        <v>5.5410647917306166</v>
      </c>
    </row>
    <row r="13" spans="1:13" x14ac:dyDescent="0.2">
      <c r="A13" s="434">
        <v>1996</v>
      </c>
      <c r="B13" s="602">
        <v>273.40731504146532</v>
      </c>
      <c r="C13" s="593">
        <v>7.2643547022422688</v>
      </c>
      <c r="D13" s="669">
        <v>184.30209768835519</v>
      </c>
      <c r="E13" s="593">
        <v>7.0818131910828193</v>
      </c>
      <c r="F13" s="593">
        <v>9.880742939144211</v>
      </c>
      <c r="G13" s="593">
        <v>6.839218198469367</v>
      </c>
      <c r="H13" s="593">
        <v>9.880742939144211</v>
      </c>
      <c r="I13" s="669">
        <v>73.292783671259443</v>
      </c>
      <c r="J13" s="669">
        <v>24.043358563191859</v>
      </c>
      <c r="K13" s="593">
        <v>7.1884194103862766</v>
      </c>
      <c r="L13" s="593">
        <v>9.8807429391442128</v>
      </c>
      <c r="M13" s="592">
        <v>5.4518877800185033</v>
      </c>
    </row>
    <row r="14" spans="1:13" x14ac:dyDescent="0.2">
      <c r="A14" s="434">
        <v>1997</v>
      </c>
      <c r="B14" s="602">
        <v>271.38639985444439</v>
      </c>
      <c r="C14" s="593">
        <v>7.1634674465566652</v>
      </c>
      <c r="D14" s="669">
        <v>181.39181999260319</v>
      </c>
      <c r="E14" s="593">
        <v>6.9528915476830591</v>
      </c>
      <c r="F14" s="593">
        <v>9.9666961548085471</v>
      </c>
      <c r="G14" s="593">
        <v>6.7971688407306665</v>
      </c>
      <c r="H14" s="593">
        <v>9.96669615480854</v>
      </c>
      <c r="I14" s="669">
        <v>71.819323653652859</v>
      </c>
      <c r="J14" s="669">
        <v>23.57467818453101</v>
      </c>
      <c r="K14" s="593">
        <v>7.0754093965498353</v>
      </c>
      <c r="L14" s="593">
        <v>9.9666961548085418</v>
      </c>
      <c r="M14" s="592">
        <v>5.1756271214655989</v>
      </c>
    </row>
    <row r="15" spans="1:13" x14ac:dyDescent="0.2">
      <c r="A15" s="434">
        <v>1998</v>
      </c>
      <c r="B15" s="602">
        <v>270.63208964206319</v>
      </c>
      <c r="C15" s="593">
        <v>7.0615898174771603</v>
      </c>
      <c r="D15" s="669">
        <v>179.32475556999577</v>
      </c>
      <c r="E15" s="593">
        <v>6.8470350670377291</v>
      </c>
      <c r="F15" s="593">
        <v>10.067068832651557</v>
      </c>
      <c r="G15" s="593">
        <v>6.7650946221152539</v>
      </c>
      <c r="H15" s="593">
        <v>10.067068832651556</v>
      </c>
      <c r="I15" s="669">
        <v>70.654723451435061</v>
      </c>
      <c r="J15" s="669">
        <v>23.204843491897286</v>
      </c>
      <c r="K15" s="593">
        <v>6.9943689287872539</v>
      </c>
      <c r="L15" s="593">
        <v>10.067068832651559</v>
      </c>
      <c r="M15" s="592">
        <v>5.0962347841208553</v>
      </c>
    </row>
    <row r="16" spans="1:13" x14ac:dyDescent="0.2">
      <c r="A16" s="434">
        <v>1999</v>
      </c>
      <c r="B16" s="602">
        <v>270.76007171764746</v>
      </c>
      <c r="C16" s="593">
        <v>6.9767271998017737</v>
      </c>
      <c r="D16" s="669">
        <v>177.92802460190839</v>
      </c>
      <c r="E16" s="593">
        <v>6.7661588939497399</v>
      </c>
      <c r="F16" s="593">
        <v>10.155923979003674</v>
      </c>
      <c r="G16" s="593">
        <v>6.7444675526162268</v>
      </c>
      <c r="H16" s="593">
        <v>10.155923979003678</v>
      </c>
      <c r="I16" s="669">
        <v>69.750006898911238</v>
      </c>
      <c r="J16" s="669">
        <v>22.926627834726546</v>
      </c>
      <c r="K16" s="593">
        <v>6.9310951916476249</v>
      </c>
      <c r="L16" s="593">
        <v>10.155923979003678</v>
      </c>
      <c r="M16" s="592">
        <v>5.033386950904271</v>
      </c>
    </row>
    <row r="17" spans="1:13" x14ac:dyDescent="0.2">
      <c r="A17" s="434">
        <v>2000</v>
      </c>
      <c r="B17" s="602">
        <v>271.74693666421086</v>
      </c>
      <c r="C17" s="593">
        <v>6.6173682161249721</v>
      </c>
      <c r="D17" s="669">
        <v>177.06489772996102</v>
      </c>
      <c r="E17" s="593">
        <v>6.3692803269845006</v>
      </c>
      <c r="F17" s="593">
        <v>10.242072623274984</v>
      </c>
      <c r="G17" s="593">
        <v>6.1812338476043927</v>
      </c>
      <c r="H17" s="593">
        <v>10.242072623274986</v>
      </c>
      <c r="I17" s="669">
        <v>69.04483985240438</v>
      </c>
      <c r="J17" s="669">
        <v>22.739527498068629</v>
      </c>
      <c r="K17" s="593">
        <v>6.4649360462809753</v>
      </c>
      <c r="L17" s="593">
        <v>10.242072623274984</v>
      </c>
      <c r="M17" s="592">
        <v>4.958515917265828</v>
      </c>
    </row>
    <row r="18" spans="1:13" x14ac:dyDescent="0.2">
      <c r="A18" s="434">
        <v>2001</v>
      </c>
      <c r="B18" s="602">
        <v>273.15970417289549</v>
      </c>
      <c r="C18" s="593">
        <v>6.2617470556902441</v>
      </c>
      <c r="D18" s="669">
        <v>176.52218439415722</v>
      </c>
      <c r="E18" s="593">
        <v>5.9801864989712703</v>
      </c>
      <c r="F18" s="593">
        <v>10.345503616069248</v>
      </c>
      <c r="G18" s="593">
        <v>5.6440442276284628</v>
      </c>
      <c r="H18" s="593">
        <v>10.345503616069246</v>
      </c>
      <c r="I18" s="669">
        <v>68.527228101483459</v>
      </c>
      <c r="J18" s="669">
        <v>22.6183579990346</v>
      </c>
      <c r="K18" s="593">
        <v>6.0987987266373036</v>
      </c>
      <c r="L18" s="593">
        <v>10.345503616069248</v>
      </c>
      <c r="M18" s="592">
        <v>4.5210321447519295</v>
      </c>
    </row>
    <row r="19" spans="1:13" x14ac:dyDescent="0.2">
      <c r="A19" s="434">
        <v>2002</v>
      </c>
      <c r="B19" s="602">
        <v>274.78498153976864</v>
      </c>
      <c r="C19" s="593">
        <v>5.9572736512128115</v>
      </c>
      <c r="D19" s="669">
        <v>176.31776694841446</v>
      </c>
      <c r="E19" s="593">
        <v>5.6129985669174944</v>
      </c>
      <c r="F19" s="593">
        <v>10.444281415069209</v>
      </c>
      <c r="G19" s="593">
        <v>5.2745999926522318</v>
      </c>
      <c r="H19" s="593">
        <v>10.444281415069211</v>
      </c>
      <c r="I19" s="669">
        <v>68.181137068384075</v>
      </c>
      <c r="J19" s="669">
        <v>22.548811353665446</v>
      </c>
      <c r="K19" s="593">
        <v>5.738771907810901</v>
      </c>
      <c r="L19" s="593">
        <v>10.444281415069211</v>
      </c>
      <c r="M19" s="592">
        <v>4.2936459422728213</v>
      </c>
    </row>
    <row r="20" spans="1:13" x14ac:dyDescent="0.2">
      <c r="A20" s="434">
        <v>2003</v>
      </c>
      <c r="B20" s="602">
        <v>245.04855745068005</v>
      </c>
      <c r="C20" s="593">
        <v>5.6299493823355204</v>
      </c>
      <c r="D20" s="669">
        <v>167.37392587560745</v>
      </c>
      <c r="E20" s="593">
        <v>5.2702939844228975</v>
      </c>
      <c r="F20" s="593">
        <v>10.530878028603336</v>
      </c>
      <c r="G20" s="593">
        <v>4.9342271435427394</v>
      </c>
      <c r="H20" s="593">
        <v>10.530878028603334</v>
      </c>
      <c r="I20" s="669">
        <v>67.972599205444808</v>
      </c>
      <c r="J20" s="669">
        <v>22.520145040672407</v>
      </c>
      <c r="K20" s="593">
        <v>5.4558683555721537</v>
      </c>
      <c r="L20" s="593">
        <v>10.530878028603336</v>
      </c>
      <c r="M20" s="592">
        <v>4.1861743506552695</v>
      </c>
    </row>
    <row r="21" spans="1:13" x14ac:dyDescent="0.2">
      <c r="A21" s="434">
        <v>2004</v>
      </c>
      <c r="B21" s="602">
        <v>217.21069847986723</v>
      </c>
      <c r="C21" s="593">
        <v>5.2979062828652532</v>
      </c>
      <c r="D21" s="669">
        <v>157.61108195746274</v>
      </c>
      <c r="E21" s="593">
        <v>4.9347351479552266</v>
      </c>
      <c r="F21" s="593">
        <v>10.61724700685512</v>
      </c>
      <c r="G21" s="593">
        <v>4.6323556440427938</v>
      </c>
      <c r="H21" s="593">
        <v>10.617247006855122</v>
      </c>
      <c r="I21" s="669">
        <v>67.884698707491808</v>
      </c>
      <c r="J21" s="669">
        <v>22.526981597904257</v>
      </c>
      <c r="K21" s="593">
        <v>5.2474618103971995</v>
      </c>
      <c r="L21" s="593">
        <v>10.617247006855118</v>
      </c>
      <c r="M21" s="592">
        <v>4.1155567082923188</v>
      </c>
    </row>
    <row r="22" spans="1:13" x14ac:dyDescent="0.2">
      <c r="A22" s="434">
        <v>2005</v>
      </c>
      <c r="B22" s="602">
        <v>194.14520396874124</v>
      </c>
      <c r="C22" s="593">
        <v>4.9474317876864502</v>
      </c>
      <c r="D22" s="669">
        <v>147.09480490822077</v>
      </c>
      <c r="E22" s="593">
        <v>4.6036444248770243</v>
      </c>
      <c r="F22" s="593">
        <v>10.722436070541876</v>
      </c>
      <c r="G22" s="593">
        <v>4.2527917831416362</v>
      </c>
      <c r="H22" s="593">
        <v>10.722436070541875</v>
      </c>
      <c r="I22" s="669">
        <v>67.962250919006152</v>
      </c>
      <c r="J22" s="669">
        <v>22.565401197991807</v>
      </c>
      <c r="K22" s="593">
        <v>4.9108095557267104</v>
      </c>
      <c r="L22" s="593">
        <v>10.722436070541876</v>
      </c>
      <c r="M22" s="592">
        <v>4.0199158151964154</v>
      </c>
    </row>
    <row r="23" spans="1:13" x14ac:dyDescent="0.2">
      <c r="A23" s="434">
        <v>2006</v>
      </c>
      <c r="B23" s="602">
        <v>177.49364748468022</v>
      </c>
      <c r="C23" s="593">
        <v>4.592485176908788</v>
      </c>
      <c r="D23" s="669">
        <v>135.08078128096244</v>
      </c>
      <c r="E23" s="593">
        <v>4.2482176029288867</v>
      </c>
      <c r="F23" s="593">
        <v>10.836353510619963</v>
      </c>
      <c r="G23" s="593">
        <v>3.8915865620508616</v>
      </c>
      <c r="H23" s="593">
        <v>10.836353510619965</v>
      </c>
      <c r="I23" s="669">
        <v>66.82663335139199</v>
      </c>
      <c r="J23" s="669">
        <v>22.291188246607103</v>
      </c>
      <c r="K23" s="593">
        <v>4.6565796813045353</v>
      </c>
      <c r="L23" s="593">
        <v>10.836353510619963</v>
      </c>
      <c r="M23" s="592">
        <v>3.4264935617527295</v>
      </c>
    </row>
    <row r="24" spans="1:13" x14ac:dyDescent="0.2">
      <c r="A24" s="434">
        <v>2007</v>
      </c>
      <c r="B24" s="602">
        <v>166.8066180430263</v>
      </c>
      <c r="C24" s="593">
        <v>4.2180581119440763</v>
      </c>
      <c r="D24" s="669">
        <v>124.66585146594466</v>
      </c>
      <c r="E24" s="593">
        <v>3.866068748053705</v>
      </c>
      <c r="F24" s="593">
        <v>10.958544601896588</v>
      </c>
      <c r="G24" s="593">
        <v>3.5298007352134664</v>
      </c>
      <c r="H24" s="593">
        <v>10.958544601896588</v>
      </c>
      <c r="I24" s="669">
        <v>65.874601316743011</v>
      </c>
      <c r="J24" s="669">
        <v>22.040658340193165</v>
      </c>
      <c r="K24" s="593">
        <v>4.3271516460330632</v>
      </c>
      <c r="L24" s="593">
        <v>10.958544601896582</v>
      </c>
      <c r="M24" s="592">
        <v>3.2588388239469799</v>
      </c>
    </row>
    <row r="25" spans="1:13" x14ac:dyDescent="0.2">
      <c r="A25" s="434">
        <v>2008</v>
      </c>
      <c r="B25" s="602">
        <v>159.70246531341223</v>
      </c>
      <c r="C25" s="593">
        <v>3.7981911143876816</v>
      </c>
      <c r="D25" s="669">
        <v>115.54303945422915</v>
      </c>
      <c r="E25" s="593">
        <v>3.5042785625381763</v>
      </c>
      <c r="F25" s="593">
        <v>11.100440048406959</v>
      </c>
      <c r="G25" s="593">
        <v>3.158977143397852</v>
      </c>
      <c r="H25" s="593">
        <v>11.100440048406959</v>
      </c>
      <c r="I25" s="669">
        <v>65.017484444354196</v>
      </c>
      <c r="J25" s="669">
        <v>21.847294396962884</v>
      </c>
      <c r="K25" s="593">
        <v>3.9766284834482644</v>
      </c>
      <c r="L25" s="593">
        <v>11.100440048406957</v>
      </c>
      <c r="M25" s="592">
        <v>3.1077103970051052</v>
      </c>
    </row>
    <row r="26" spans="1:13" x14ac:dyDescent="0.2">
      <c r="A26" s="434">
        <v>2009</v>
      </c>
      <c r="B26" s="602">
        <v>155.26681411914188</v>
      </c>
      <c r="C26" s="593">
        <v>3.4098816039660562</v>
      </c>
      <c r="D26" s="669">
        <v>107.61903785882299</v>
      </c>
      <c r="E26" s="593">
        <v>3.2197480886080045</v>
      </c>
      <c r="F26" s="593">
        <v>11.223842864797538</v>
      </c>
      <c r="G26" s="593">
        <v>2.8199605906323209</v>
      </c>
      <c r="H26" s="593">
        <v>11.223842864797536</v>
      </c>
      <c r="I26" s="669">
        <v>63.858428819498755</v>
      </c>
      <c r="J26" s="669">
        <v>21.177276886478513</v>
      </c>
      <c r="K26" s="593">
        <v>3.6513530260775213</v>
      </c>
      <c r="L26" s="593">
        <v>11.22384286479754</v>
      </c>
      <c r="M26" s="592">
        <v>2.9447115174306844</v>
      </c>
    </row>
    <row r="27" spans="1:13" x14ac:dyDescent="0.2">
      <c r="A27" s="434">
        <v>2010</v>
      </c>
      <c r="B27" s="602">
        <v>152.68768625973951</v>
      </c>
      <c r="C27" s="593">
        <v>3.1361992003675665</v>
      </c>
      <c r="D27" s="669">
        <v>101.67437795292648</v>
      </c>
      <c r="E27" s="593">
        <v>3.0216062012793388</v>
      </c>
      <c r="F27" s="593">
        <v>11.305407612328548</v>
      </c>
      <c r="G27" s="593">
        <v>2.6393500388688556</v>
      </c>
      <c r="H27" s="593">
        <v>11.305407612328549</v>
      </c>
      <c r="I27" s="669">
        <v>62.830952844436808</v>
      </c>
      <c r="J27" s="669">
        <v>20.540991476935766</v>
      </c>
      <c r="K27" s="593">
        <v>3.4798554208447356</v>
      </c>
      <c r="L27" s="593">
        <v>11.305407612328542</v>
      </c>
      <c r="M27" s="592">
        <v>2.8286097644219534</v>
      </c>
    </row>
    <row r="28" spans="1:13" x14ac:dyDescent="0.2">
      <c r="A28" s="434">
        <v>2011</v>
      </c>
      <c r="B28" s="602">
        <v>151.3749531039642</v>
      </c>
      <c r="C28" s="593">
        <v>2.8849001129596941</v>
      </c>
      <c r="D28" s="669">
        <v>97.179552202671587</v>
      </c>
      <c r="E28" s="593">
        <v>2.8426380032680538</v>
      </c>
      <c r="F28" s="593">
        <v>11.386565004393386</v>
      </c>
      <c r="G28" s="593">
        <v>2.4905866387494289</v>
      </c>
      <c r="H28" s="593">
        <v>11.386565004393388</v>
      </c>
      <c r="I28" s="669">
        <v>61.942781843179034</v>
      </c>
      <c r="J28" s="669">
        <v>19.942027160355178</v>
      </c>
      <c r="K28" s="593">
        <v>3.3173315402489929</v>
      </c>
      <c r="L28" s="593">
        <v>11.386565004393388</v>
      </c>
      <c r="M28" s="592">
        <v>2.6377685354698093</v>
      </c>
    </row>
    <row r="29" spans="1:13" x14ac:dyDescent="0.2">
      <c r="A29" s="434">
        <v>2012</v>
      </c>
      <c r="B29" s="602">
        <v>150.98129362733906</v>
      </c>
      <c r="C29" s="593">
        <v>2.6206077131679026</v>
      </c>
      <c r="D29" s="669">
        <v>92.625353273626885</v>
      </c>
      <c r="E29" s="593">
        <v>2.6799703057058508</v>
      </c>
      <c r="F29" s="593">
        <v>11.47485780400587</v>
      </c>
      <c r="G29" s="593">
        <v>2.3489849534426286</v>
      </c>
      <c r="H29" s="593">
        <v>11.474857804005866</v>
      </c>
      <c r="I29" s="669">
        <v>61.216479356974084</v>
      </c>
      <c r="J29" s="669">
        <v>19.371040826210603</v>
      </c>
      <c r="K29" s="593">
        <v>3.1811837839363601</v>
      </c>
      <c r="L29" s="593">
        <v>11.474857804005865</v>
      </c>
      <c r="M29" s="592">
        <v>2.4066609801304142</v>
      </c>
    </row>
    <row r="30" spans="1:13" x14ac:dyDescent="0.2">
      <c r="A30" s="434">
        <v>2013</v>
      </c>
      <c r="B30" s="602">
        <v>151.11454354065344</v>
      </c>
      <c r="C30" s="593">
        <v>2.3961670133782205</v>
      </c>
      <c r="D30" s="669">
        <v>89.106545653726798</v>
      </c>
      <c r="E30" s="593">
        <v>2.5389594610107968</v>
      </c>
      <c r="F30" s="593">
        <v>11.549037748229869</v>
      </c>
      <c r="G30" s="593">
        <v>2.2271231280096249</v>
      </c>
      <c r="H30" s="593">
        <v>11.549037748229869</v>
      </c>
      <c r="I30" s="669">
        <v>60.669893046331055</v>
      </c>
      <c r="J30" s="669">
        <v>18.857117437557744</v>
      </c>
      <c r="K30" s="593">
        <v>3.0726639452010578</v>
      </c>
      <c r="L30" s="593">
        <v>11.549037748229869</v>
      </c>
      <c r="M30" s="592">
        <v>2.2421072270944915</v>
      </c>
    </row>
    <row r="31" spans="1:13" x14ac:dyDescent="0.2">
      <c r="A31" s="434">
        <v>2014</v>
      </c>
      <c r="B31" s="602">
        <v>151.62078162085953</v>
      </c>
      <c r="C31" s="593">
        <v>2.1996463534355595</v>
      </c>
      <c r="D31" s="669">
        <v>86.418346724063355</v>
      </c>
      <c r="E31" s="593">
        <v>2.4192899127015957</v>
      </c>
      <c r="F31" s="593">
        <v>11.618787947915482</v>
      </c>
      <c r="G31" s="593">
        <v>2.1327009901289791</v>
      </c>
      <c r="H31" s="593">
        <v>11.618787947915482</v>
      </c>
      <c r="I31" s="669">
        <v>56.463099769265817</v>
      </c>
      <c r="J31" s="669">
        <v>18.413122590266397</v>
      </c>
      <c r="K31" s="593">
        <v>2.9447534251422116</v>
      </c>
      <c r="L31" s="593">
        <v>11.618787947915481</v>
      </c>
      <c r="M31" s="592">
        <v>2.0959115690501404</v>
      </c>
    </row>
    <row r="32" spans="1:13" x14ac:dyDescent="0.2">
      <c r="A32" s="434">
        <v>2015</v>
      </c>
      <c r="B32" s="602">
        <v>152.33411380606</v>
      </c>
      <c r="C32" s="593">
        <v>2.0070983434602603</v>
      </c>
      <c r="D32" s="669">
        <v>84.184644785619227</v>
      </c>
      <c r="E32" s="593">
        <v>2.2769230738508361</v>
      </c>
      <c r="F32" s="593">
        <v>11.699873054200591</v>
      </c>
      <c r="G32" s="593">
        <v>2.0294994504672412</v>
      </c>
      <c r="H32" s="593">
        <v>11.699873054200593</v>
      </c>
      <c r="I32" s="669">
        <v>52.46567964706626</v>
      </c>
      <c r="J32" s="669">
        <v>18.031358139231671</v>
      </c>
      <c r="K32" s="593">
        <v>2.8415085049733544</v>
      </c>
      <c r="L32" s="593">
        <v>11.699873054200587</v>
      </c>
      <c r="M32" s="592">
        <v>1.9163442139619598</v>
      </c>
    </row>
    <row r="33" spans="1:13" x14ac:dyDescent="0.2">
      <c r="A33" s="434">
        <v>2016</v>
      </c>
      <c r="B33" s="602">
        <v>153.14520761261033</v>
      </c>
      <c r="C33" s="593">
        <v>1.8289842792971749</v>
      </c>
      <c r="D33" s="669">
        <v>82.350710951202629</v>
      </c>
      <c r="E33" s="593">
        <v>2.1357265802732419</v>
      </c>
      <c r="F33" s="593">
        <v>11.796793202625835</v>
      </c>
      <c r="G33" s="593">
        <v>1.9371251643413505</v>
      </c>
      <c r="H33" s="593">
        <v>11.796793202625839</v>
      </c>
      <c r="I33" s="669">
        <v>48.806504969284596</v>
      </c>
      <c r="J33" s="669">
        <v>17.727285741422133</v>
      </c>
      <c r="K33" s="593">
        <v>2.7422867443042227</v>
      </c>
      <c r="L33" s="593">
        <v>11.796793202625837</v>
      </c>
      <c r="M33" s="592">
        <v>1.7075195932143401</v>
      </c>
    </row>
    <row r="34" spans="1:13" x14ac:dyDescent="0.2">
      <c r="A34" s="434">
        <v>2017</v>
      </c>
      <c r="B34" s="602">
        <v>154.03393757701562</v>
      </c>
      <c r="C34" s="593">
        <v>1.6734837903544881</v>
      </c>
      <c r="D34" s="669">
        <v>80.858873007350667</v>
      </c>
      <c r="E34" s="593">
        <v>2.0047037495607576</v>
      </c>
      <c r="F34" s="593">
        <v>11.912915466217731</v>
      </c>
      <c r="G34" s="593">
        <v>1.8446250948694194</v>
      </c>
      <c r="H34" s="593">
        <v>11.912915466217738</v>
      </c>
      <c r="I34" s="669">
        <v>45.52511546148321</v>
      </c>
      <c r="J34" s="669">
        <v>17.497577567476018</v>
      </c>
      <c r="K34" s="593">
        <v>2.6529826116007289</v>
      </c>
      <c r="L34" s="593">
        <v>11.912915466217738</v>
      </c>
      <c r="M34" s="592">
        <v>1.537880863822771</v>
      </c>
    </row>
    <row r="35" spans="1:13" x14ac:dyDescent="0.2">
      <c r="A35" s="434">
        <v>2018</v>
      </c>
      <c r="B35" s="602">
        <v>154.95132312191444</v>
      </c>
      <c r="C35" s="593">
        <v>1.5204150418069922</v>
      </c>
      <c r="D35" s="669">
        <v>79.541439736204154</v>
      </c>
      <c r="E35" s="593">
        <v>1.881215103896005</v>
      </c>
      <c r="F35" s="593">
        <v>12.037970621661039</v>
      </c>
      <c r="G35" s="593">
        <v>1.7533329852430897</v>
      </c>
      <c r="H35" s="593">
        <v>12.037970621661035</v>
      </c>
      <c r="I35" s="669">
        <v>42.626248154632663</v>
      </c>
      <c r="J35" s="669">
        <v>17.323425433827097</v>
      </c>
      <c r="K35" s="593">
        <v>2.5643395460799345</v>
      </c>
      <c r="L35" s="593">
        <v>12.037970621661039</v>
      </c>
      <c r="M35" s="592">
        <v>1.4039773120457497</v>
      </c>
    </row>
    <row r="36" spans="1:13" x14ac:dyDescent="0.2">
      <c r="A36" s="434">
        <v>2019</v>
      </c>
      <c r="B36" s="602">
        <v>155.88251463489357</v>
      </c>
      <c r="C36" s="593">
        <v>1.3858695323517107</v>
      </c>
      <c r="D36" s="669">
        <v>78.40570854333518</v>
      </c>
      <c r="E36" s="593">
        <v>1.7905315401783366</v>
      </c>
      <c r="F36" s="593">
        <v>12.174836711053519</v>
      </c>
      <c r="G36" s="593">
        <v>1.6662668807267149</v>
      </c>
      <c r="H36" s="593">
        <v>12.174836711053519</v>
      </c>
      <c r="I36" s="669">
        <v>40.154508220444626</v>
      </c>
      <c r="J36" s="669">
        <v>17.204391423101111</v>
      </c>
      <c r="K36" s="593">
        <v>2.4579535740451601</v>
      </c>
      <c r="L36" s="593">
        <v>12.174836711053521</v>
      </c>
      <c r="M36" s="592">
        <v>1.2858756124233015</v>
      </c>
    </row>
    <row r="37" spans="1:13" x14ac:dyDescent="0.2">
      <c r="A37" s="434">
        <v>2020</v>
      </c>
      <c r="B37" s="602">
        <v>157.04951388503392</v>
      </c>
      <c r="C37" s="593">
        <v>1.2731329183187043</v>
      </c>
      <c r="D37" s="669">
        <v>77.361599882429744</v>
      </c>
      <c r="E37" s="593">
        <v>1.7018282576419426</v>
      </c>
      <c r="F37" s="593">
        <v>12.309091428205353</v>
      </c>
      <c r="G37" s="593">
        <v>1.5842397928541081</v>
      </c>
      <c r="H37" s="593">
        <v>12.309091428205354</v>
      </c>
      <c r="I37" s="669">
        <v>38.011769615030765</v>
      </c>
      <c r="J37" s="669">
        <v>16.949721252064268</v>
      </c>
      <c r="K37" s="593">
        <v>2.3724727122024549</v>
      </c>
      <c r="L37" s="593">
        <v>12.309091428205354</v>
      </c>
      <c r="M37" s="592">
        <v>1.1720850354989159</v>
      </c>
    </row>
    <row r="38" spans="1:13" x14ac:dyDescent="0.2">
      <c r="A38" s="434">
        <v>2021</v>
      </c>
      <c r="B38" s="602">
        <v>158.21872628038298</v>
      </c>
      <c r="C38" s="593">
        <v>1.1663836417409632</v>
      </c>
      <c r="D38" s="669">
        <v>76.365184063839521</v>
      </c>
      <c r="E38" s="593">
        <v>1.6087525984741384</v>
      </c>
      <c r="F38" s="593">
        <v>12.221021825889514</v>
      </c>
      <c r="G38" s="593">
        <v>1.5147390240838308</v>
      </c>
      <c r="H38" s="593">
        <v>12.221021825889506</v>
      </c>
      <c r="I38" s="669">
        <v>36.209896387523663</v>
      </c>
      <c r="J38" s="669">
        <v>16.729823527827104</v>
      </c>
      <c r="K38" s="593">
        <v>2.2546688127174925</v>
      </c>
      <c r="L38" s="593">
        <v>12.221021825889508</v>
      </c>
      <c r="M38" s="592">
        <v>1.0143776822256234</v>
      </c>
    </row>
    <row r="39" spans="1:13" x14ac:dyDescent="0.2">
      <c r="A39" s="1487"/>
      <c r="B39" s="524"/>
      <c r="C39" s="523"/>
      <c r="D39" s="523"/>
      <c r="E39" s="523"/>
      <c r="F39" s="523"/>
      <c r="G39" s="523"/>
      <c r="H39" s="523"/>
      <c r="I39" s="523"/>
      <c r="J39" s="523"/>
      <c r="K39" s="523"/>
      <c r="L39" s="523"/>
      <c r="M39" s="525"/>
    </row>
    <row r="40" spans="1:13" x14ac:dyDescent="0.2">
      <c r="A40" s="19" t="s">
        <v>545</v>
      </c>
    </row>
  </sheetData>
  <mergeCells count="5">
    <mergeCell ref="A1:D1"/>
    <mergeCell ref="B3:C3"/>
    <mergeCell ref="D3:F3"/>
    <mergeCell ref="G3:H3"/>
    <mergeCell ref="J3:L3"/>
  </mergeCells>
  <hyperlinks>
    <hyperlink ref="A1" location="Contents!A1" display="To table of contents" xr:uid="{E9BB2F63-B7C7-4626-8400-51DCD42C089C}"/>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0F631-AF3E-48B6-8FCF-15E8E6F17E66}">
  <sheetPr codeName="Blad67">
    <tabColor theme="4" tint="0.79998168889431442"/>
    <pageSetUpPr fitToPage="1"/>
  </sheetPr>
  <dimension ref="A1:M40"/>
  <sheetViews>
    <sheetView zoomScale="75" workbookViewId="0">
      <selection activeCell="A2" sqref="A2:R49"/>
    </sheetView>
  </sheetViews>
  <sheetFormatPr defaultColWidth="10.6640625" defaultRowHeight="12.75" x14ac:dyDescent="0.2"/>
  <cols>
    <col min="1" max="1" width="10.6640625" style="19"/>
    <col min="2" max="7" width="14.83203125" style="19" customWidth="1"/>
    <col min="8" max="10" width="15.5" style="19" customWidth="1"/>
    <col min="11" max="16384" width="10.6640625" style="19"/>
  </cols>
  <sheetData>
    <row r="1" spans="1:13" ht="30" customHeight="1" x14ac:dyDescent="0.2">
      <c r="A1" s="1744" t="s">
        <v>2</v>
      </c>
      <c r="B1" s="1744"/>
      <c r="C1" s="1744"/>
      <c r="D1" s="1744"/>
    </row>
    <row r="2" spans="1:13" ht="20.25" x14ac:dyDescent="0.3">
      <c r="A2" s="332" t="s">
        <v>1338</v>
      </c>
    </row>
    <row r="3" spans="1:13" ht="15" x14ac:dyDescent="0.25">
      <c r="A3" s="461"/>
      <c r="B3" s="1890" t="s">
        <v>1330</v>
      </c>
      <c r="C3" s="1891"/>
      <c r="D3" s="1890" t="s">
        <v>1331</v>
      </c>
      <c r="E3" s="1892"/>
      <c r="F3" s="1891"/>
      <c r="G3" s="1890" t="s">
        <v>1332</v>
      </c>
      <c r="H3" s="1891"/>
      <c r="I3" s="424" t="s">
        <v>1333</v>
      </c>
      <c r="J3" s="1893" t="s">
        <v>1334</v>
      </c>
      <c r="K3" s="1894"/>
      <c r="L3" s="1894"/>
      <c r="M3" s="1457" t="s">
        <v>2218</v>
      </c>
    </row>
    <row r="4" spans="1:13" x14ac:dyDescent="0.2">
      <c r="A4" s="37"/>
      <c r="B4" s="529" t="s">
        <v>105</v>
      </c>
      <c r="C4" s="530" t="s">
        <v>150</v>
      </c>
      <c r="D4" s="529" t="s">
        <v>105</v>
      </c>
      <c r="E4" s="530" t="s">
        <v>150</v>
      </c>
      <c r="F4" s="530" t="s">
        <v>14</v>
      </c>
      <c r="G4" s="529" t="s">
        <v>150</v>
      </c>
      <c r="H4" s="530" t="s">
        <v>14</v>
      </c>
      <c r="I4" s="529" t="s">
        <v>105</v>
      </c>
      <c r="J4" s="1399" t="s">
        <v>105</v>
      </c>
      <c r="K4" s="1401" t="s">
        <v>150</v>
      </c>
      <c r="L4" s="1401" t="s">
        <v>14</v>
      </c>
      <c r="M4" s="1457" t="s">
        <v>150</v>
      </c>
    </row>
    <row r="5" spans="1:13" x14ac:dyDescent="0.2">
      <c r="A5" s="40"/>
      <c r="B5" s="431" t="s">
        <v>175</v>
      </c>
      <c r="C5" s="431"/>
      <c r="D5" s="431"/>
      <c r="E5" s="431"/>
      <c r="F5" s="431"/>
      <c r="G5" s="431"/>
      <c r="H5" s="431"/>
      <c r="I5" s="431"/>
      <c r="J5" s="431"/>
      <c r="K5" s="431"/>
      <c r="L5" s="431"/>
      <c r="M5" s="440"/>
    </row>
    <row r="6" spans="1:13" x14ac:dyDescent="0.2">
      <c r="A6" s="38"/>
      <c r="M6" s="42"/>
    </row>
    <row r="7" spans="1:13" x14ac:dyDescent="0.2">
      <c r="A7" s="434">
        <v>1990</v>
      </c>
      <c r="B7" s="593">
        <v>1.058455883962329</v>
      </c>
      <c r="C7" s="593">
        <v>37.954852988363122</v>
      </c>
      <c r="D7" s="593">
        <v>2.3882214436615401</v>
      </c>
      <c r="E7" s="593">
        <v>42.498701904731526</v>
      </c>
      <c r="F7" s="593">
        <v>73.301881678203614</v>
      </c>
      <c r="G7" s="593">
        <v>36.656199392766815</v>
      </c>
      <c r="H7" s="593">
        <v>73.3018816782036</v>
      </c>
      <c r="I7" s="593">
        <v>3.2494731955479126</v>
      </c>
      <c r="J7" s="593">
        <v>3.8314381508100794</v>
      </c>
      <c r="K7" s="593">
        <v>40.381353359010568</v>
      </c>
      <c r="L7" s="593">
        <v>73.301881678203571</v>
      </c>
      <c r="M7" s="592">
        <v>49.353491161216205</v>
      </c>
    </row>
    <row r="8" spans="1:13" x14ac:dyDescent="0.2">
      <c r="A8" s="434">
        <v>1991</v>
      </c>
      <c r="B8" s="593">
        <v>1.0633804813225187</v>
      </c>
      <c r="C8" s="593">
        <v>38.049567897535368</v>
      </c>
      <c r="D8" s="593">
        <v>2.470679866156726</v>
      </c>
      <c r="E8" s="593">
        <v>42.446751670144067</v>
      </c>
      <c r="F8" s="593">
        <v>73.941534955980813</v>
      </c>
      <c r="G8" s="593">
        <v>37.171538727297495</v>
      </c>
      <c r="H8" s="593">
        <v>73.941534955980799</v>
      </c>
      <c r="I8" s="593">
        <v>3.3537528712156357</v>
      </c>
      <c r="J8" s="593">
        <v>3.9713832005399832</v>
      </c>
      <c r="K8" s="593">
        <v>40.513700698952448</v>
      </c>
      <c r="L8" s="593">
        <v>73.941534955980799</v>
      </c>
      <c r="M8" s="592">
        <v>48.969026702192394</v>
      </c>
    </row>
    <row r="9" spans="1:13" x14ac:dyDescent="0.2">
      <c r="A9" s="434">
        <v>1992</v>
      </c>
      <c r="B9" s="593">
        <v>1.0930277001908986</v>
      </c>
      <c r="C9" s="593">
        <v>38.506265554432964</v>
      </c>
      <c r="D9" s="593">
        <v>2.6222564607109127</v>
      </c>
      <c r="E9" s="593">
        <v>42.606876351500595</v>
      </c>
      <c r="F9" s="593">
        <v>74.584592249130225</v>
      </c>
      <c r="G9" s="593">
        <v>38.464887409378015</v>
      </c>
      <c r="H9" s="593">
        <v>74.584592249130196</v>
      </c>
      <c r="I9" s="593">
        <v>3.5866743768285132</v>
      </c>
      <c r="J9" s="593">
        <v>4.2763965723894382</v>
      </c>
      <c r="K9" s="593">
        <v>40.862309297216633</v>
      </c>
      <c r="L9" s="593">
        <v>74.58459224913021</v>
      </c>
      <c r="M9" s="592">
        <v>47.210255425824023</v>
      </c>
    </row>
    <row r="10" spans="1:13" x14ac:dyDescent="0.2">
      <c r="A10" s="434">
        <v>1993</v>
      </c>
      <c r="B10" s="593">
        <v>1.1219664392172617</v>
      </c>
      <c r="C10" s="593">
        <v>39.080405682224487</v>
      </c>
      <c r="D10" s="593">
        <v>2.7650385802684023</v>
      </c>
      <c r="E10" s="593">
        <v>42.833906647329236</v>
      </c>
      <c r="F10" s="593">
        <v>75.232694222736427</v>
      </c>
      <c r="G10" s="593">
        <v>39.100943180999856</v>
      </c>
      <c r="H10" s="593">
        <v>75.232694222736413</v>
      </c>
      <c r="I10" s="593">
        <v>3.8045352750562924</v>
      </c>
      <c r="J10" s="593">
        <v>4.5626886243946947</v>
      </c>
      <c r="K10" s="593">
        <v>41.202575028606255</v>
      </c>
      <c r="L10" s="593">
        <v>75.232694222736399</v>
      </c>
      <c r="M10" s="592">
        <v>46.918277674520311</v>
      </c>
    </row>
    <row r="11" spans="1:13" x14ac:dyDescent="0.2">
      <c r="A11" s="434">
        <v>1994</v>
      </c>
      <c r="B11" s="593">
        <v>1.1476975422369151</v>
      </c>
      <c r="C11" s="593">
        <v>39.479039862884171</v>
      </c>
      <c r="D11" s="593">
        <v>2.9002700933973689</v>
      </c>
      <c r="E11" s="593">
        <v>43.0723684965308</v>
      </c>
      <c r="F11" s="593">
        <v>75.884966205114836</v>
      </c>
      <c r="G11" s="593">
        <v>39.758805131946893</v>
      </c>
      <c r="H11" s="593">
        <v>75.88496620511485</v>
      </c>
      <c r="I11" s="593">
        <v>4.009348684271572</v>
      </c>
      <c r="J11" s="593">
        <v>4.832613405287832</v>
      </c>
      <c r="K11" s="593">
        <v>41.620938465535893</v>
      </c>
      <c r="L11" s="593">
        <v>75.884966205114836</v>
      </c>
      <c r="M11" s="592">
        <v>46.683680913340986</v>
      </c>
    </row>
    <row r="12" spans="1:13" x14ac:dyDescent="0.2">
      <c r="A12" s="434">
        <v>1995</v>
      </c>
      <c r="B12" s="593">
        <v>1.1688165861081885</v>
      </c>
      <c r="C12" s="593">
        <v>39.992980354413334</v>
      </c>
      <c r="D12" s="593">
        <v>3.0293272373642117</v>
      </c>
      <c r="E12" s="593">
        <v>43.362427594773614</v>
      </c>
      <c r="F12" s="593">
        <v>76.542374197021275</v>
      </c>
      <c r="G12" s="593">
        <v>40.797814694751374</v>
      </c>
      <c r="H12" s="593">
        <v>76.542374197021246</v>
      </c>
      <c r="I12" s="593">
        <v>4.2012927140091385</v>
      </c>
      <c r="J12" s="593">
        <v>5.0847368611699864</v>
      </c>
      <c r="K12" s="593">
        <v>42.006251828970697</v>
      </c>
      <c r="L12" s="593">
        <v>76.542374197021246</v>
      </c>
      <c r="M12" s="592">
        <v>46.4577052763265</v>
      </c>
    </row>
    <row r="13" spans="1:13" x14ac:dyDescent="0.2">
      <c r="A13" s="434">
        <v>1996</v>
      </c>
      <c r="B13" s="593">
        <v>1.1856089208865539</v>
      </c>
      <c r="C13" s="593">
        <v>40.582177497925166</v>
      </c>
      <c r="D13" s="593">
        <v>3.1511816534642514</v>
      </c>
      <c r="E13" s="593">
        <v>43.710310317108593</v>
      </c>
      <c r="F13" s="593">
        <v>77.20667109086142</v>
      </c>
      <c r="G13" s="593">
        <v>41.899055080321652</v>
      </c>
      <c r="H13" s="593">
        <v>77.20667109086142</v>
      </c>
      <c r="I13" s="593">
        <v>4.3779209209938683</v>
      </c>
      <c r="J13" s="593">
        <v>5.3159611004235607</v>
      </c>
      <c r="K13" s="593">
        <v>42.492664112885564</v>
      </c>
      <c r="L13" s="593">
        <v>77.20667109086142</v>
      </c>
      <c r="M13" s="592">
        <v>46.22631967904583</v>
      </c>
    </row>
    <row r="14" spans="1:13" x14ac:dyDescent="0.2">
      <c r="A14" s="434">
        <v>1997</v>
      </c>
      <c r="B14" s="593">
        <v>1.1997668401451571</v>
      </c>
      <c r="C14" s="593">
        <v>41.213072876198943</v>
      </c>
      <c r="D14" s="593">
        <v>3.2652200718586428</v>
      </c>
      <c r="E14" s="593">
        <v>44.076510179299703</v>
      </c>
      <c r="F14" s="593">
        <v>77.878296867573852</v>
      </c>
      <c r="G14" s="593">
        <v>42.898324688132213</v>
      </c>
      <c r="H14" s="593">
        <v>77.878296867573823</v>
      </c>
      <c r="I14" s="593">
        <v>4.5377895421813479</v>
      </c>
      <c r="J14" s="593">
        <v>5.5234756989473466</v>
      </c>
      <c r="K14" s="593">
        <v>42.890359291411322</v>
      </c>
      <c r="L14" s="593">
        <v>77.878296867573823</v>
      </c>
      <c r="M14" s="592">
        <v>45.751827928581072</v>
      </c>
    </row>
    <row r="15" spans="1:13" x14ac:dyDescent="0.2">
      <c r="A15" s="434">
        <v>1998</v>
      </c>
      <c r="B15" s="593">
        <v>1.2119682556911135</v>
      </c>
      <c r="C15" s="593">
        <v>41.860385934443094</v>
      </c>
      <c r="D15" s="593">
        <v>3.3702068064135662</v>
      </c>
      <c r="E15" s="593">
        <v>44.431966025970503</v>
      </c>
      <c r="F15" s="593">
        <v>78.662594198772283</v>
      </c>
      <c r="G15" s="593">
        <v>43.85730758288215</v>
      </c>
      <c r="H15" s="593">
        <v>78.662594198772283</v>
      </c>
      <c r="I15" s="593">
        <v>4.6789355954552532</v>
      </c>
      <c r="J15" s="593">
        <v>5.7080969982206406</v>
      </c>
      <c r="K15" s="593">
        <v>43.198777484565426</v>
      </c>
      <c r="L15" s="593">
        <v>78.662594198772283</v>
      </c>
      <c r="M15" s="592">
        <v>45.588765372171785</v>
      </c>
    </row>
    <row r="16" spans="1:13" x14ac:dyDescent="0.2">
      <c r="A16" s="434">
        <v>1999</v>
      </c>
      <c r="B16" s="593">
        <v>1.2228151842943771</v>
      </c>
      <c r="C16" s="593">
        <v>42.556215763342543</v>
      </c>
      <c r="D16" s="593">
        <v>3.4667589328901727</v>
      </c>
      <c r="E16" s="593">
        <v>44.80611073439492</v>
      </c>
      <c r="F16" s="593">
        <v>79.356895235753726</v>
      </c>
      <c r="G16" s="593">
        <v>44.688461833341321</v>
      </c>
      <c r="H16" s="593">
        <v>79.356895235753711</v>
      </c>
      <c r="I16" s="593">
        <v>4.8007985623088265</v>
      </c>
      <c r="J16" s="593">
        <v>5.8692782462306754</v>
      </c>
      <c r="K16" s="593">
        <v>43.617260352886838</v>
      </c>
      <c r="L16" s="593">
        <v>79.356895235753697</v>
      </c>
      <c r="M16" s="592">
        <v>45.453709289449918</v>
      </c>
    </row>
    <row r="17" spans="1:13" x14ac:dyDescent="0.2">
      <c r="A17" s="434">
        <v>2000</v>
      </c>
      <c r="B17" s="593">
        <v>1.4252154663767334</v>
      </c>
      <c r="C17" s="593">
        <v>42.049324277943917</v>
      </c>
      <c r="D17" s="593">
        <v>3.6122272120631078</v>
      </c>
      <c r="E17" s="593">
        <v>43.635782698169599</v>
      </c>
      <c r="F17" s="593">
        <v>80.030048062653606</v>
      </c>
      <c r="G17" s="593">
        <v>43.306311297580109</v>
      </c>
      <c r="H17" s="593">
        <v>80.030048062653648</v>
      </c>
      <c r="I17" s="593">
        <v>4.9074930156460903</v>
      </c>
      <c r="J17" s="593">
        <v>6.0081851281330456</v>
      </c>
      <c r="K17" s="593">
        <v>42.460591365817436</v>
      </c>
      <c r="L17" s="593">
        <v>80.030048062653634</v>
      </c>
      <c r="M17" s="592">
        <v>45.258786955878357</v>
      </c>
    </row>
    <row r="18" spans="1:13" x14ac:dyDescent="0.2">
      <c r="A18" s="434">
        <v>2001</v>
      </c>
      <c r="B18" s="593">
        <v>1.6159079207922988</v>
      </c>
      <c r="C18" s="593">
        <v>41.524008679775385</v>
      </c>
      <c r="D18" s="593">
        <v>3.7488528474727096</v>
      </c>
      <c r="E18" s="593">
        <v>42.449681082613317</v>
      </c>
      <c r="F18" s="593">
        <v>80.838242620704548</v>
      </c>
      <c r="G18" s="593">
        <v>41.971405186526646</v>
      </c>
      <c r="H18" s="593">
        <v>80.838242620704534</v>
      </c>
      <c r="I18" s="593">
        <v>5.0021805670887574</v>
      </c>
      <c r="J18" s="593">
        <v>6.1300119473596313</v>
      </c>
      <c r="K18" s="593">
        <v>41.530307206310333</v>
      </c>
      <c r="L18" s="593">
        <v>80.838242620704563</v>
      </c>
      <c r="M18" s="592">
        <v>43.286740899412379</v>
      </c>
    </row>
    <row r="19" spans="1:13" x14ac:dyDescent="0.2">
      <c r="A19" s="434">
        <v>2002</v>
      </c>
      <c r="B19" s="593">
        <v>1.777331603425589</v>
      </c>
      <c r="C19" s="593">
        <v>41.084938741260316</v>
      </c>
      <c r="D19" s="593">
        <v>3.8758617346740638</v>
      </c>
      <c r="E19" s="593">
        <v>41.381476406444904</v>
      </c>
      <c r="F19" s="593">
        <v>81.610077804251773</v>
      </c>
      <c r="G19" s="593">
        <v>41.038605780780891</v>
      </c>
      <c r="H19" s="593">
        <v>81.610077804251787</v>
      </c>
      <c r="I19" s="593">
        <v>5.0865135854470909</v>
      </c>
      <c r="J19" s="593">
        <v>6.2384138553918609</v>
      </c>
      <c r="K19" s="593">
        <v>40.641276440741173</v>
      </c>
      <c r="L19" s="593">
        <v>81.610077804251787</v>
      </c>
      <c r="M19" s="592">
        <v>42.315853310220213</v>
      </c>
    </row>
    <row r="20" spans="1:13" x14ac:dyDescent="0.2">
      <c r="A20" s="434">
        <v>2003</v>
      </c>
      <c r="B20" s="593">
        <v>1.704374669525335</v>
      </c>
      <c r="C20" s="593">
        <v>40.457795098382505</v>
      </c>
      <c r="D20" s="593">
        <v>3.9293388266871805</v>
      </c>
      <c r="E20" s="593">
        <v>40.149171223961837</v>
      </c>
      <c r="F20" s="593">
        <v>82.286730999855763</v>
      </c>
      <c r="G20" s="593">
        <v>40.154555294672889</v>
      </c>
      <c r="H20" s="593">
        <v>82.286730999855763</v>
      </c>
      <c r="I20" s="593">
        <v>5.1621876681810317</v>
      </c>
      <c r="J20" s="593">
        <v>6.3360159926466766</v>
      </c>
      <c r="K20" s="593">
        <v>39.729185371197978</v>
      </c>
      <c r="L20" s="593">
        <v>82.286730999855763</v>
      </c>
      <c r="M20" s="592">
        <v>41.83327804495017</v>
      </c>
    </row>
    <row r="21" spans="1:13" x14ac:dyDescent="0.2">
      <c r="A21" s="434">
        <v>2004</v>
      </c>
      <c r="B21" s="593">
        <v>1.6063382460724298</v>
      </c>
      <c r="C21" s="593">
        <v>39.519504090889562</v>
      </c>
      <c r="D21" s="593">
        <v>3.9999856061666996</v>
      </c>
      <c r="E21" s="593">
        <v>38.715266287414863</v>
      </c>
      <c r="F21" s="593">
        <v>82.961605485996117</v>
      </c>
      <c r="G21" s="593">
        <v>39.07573664793555</v>
      </c>
      <c r="H21" s="593">
        <v>82.961605485996131</v>
      </c>
      <c r="I21" s="593">
        <v>5.2305077704386038</v>
      </c>
      <c r="J21" s="593">
        <v>6.4242104697312126</v>
      </c>
      <c r="K21" s="593">
        <v>38.949566118552688</v>
      </c>
      <c r="L21" s="593">
        <v>82.961605485996117</v>
      </c>
      <c r="M21" s="592">
        <v>41.543793852085948</v>
      </c>
    </row>
    <row r="22" spans="1:13" x14ac:dyDescent="0.2">
      <c r="A22" s="434">
        <v>2005</v>
      </c>
      <c r="B22" s="593">
        <v>1.5156546484420044</v>
      </c>
      <c r="C22" s="593">
        <v>38.4244061660238</v>
      </c>
      <c r="D22" s="593">
        <v>4.0914977676628288</v>
      </c>
      <c r="E22" s="593">
        <v>37.226916176679552</v>
      </c>
      <c r="F22" s="593">
        <v>83.783537352302588</v>
      </c>
      <c r="G22" s="593">
        <v>37.55504008139836</v>
      </c>
      <c r="H22" s="593">
        <v>83.783537352302559</v>
      </c>
      <c r="I22" s="593">
        <v>5.2905966714959343</v>
      </c>
      <c r="J22" s="593">
        <v>6.5040813795978485</v>
      </c>
      <c r="K22" s="593">
        <v>37.557623472635122</v>
      </c>
      <c r="L22" s="593">
        <v>83.783537352302574</v>
      </c>
      <c r="M22" s="592">
        <v>41.084928774433457</v>
      </c>
    </row>
    <row r="23" spans="1:13" x14ac:dyDescent="0.2">
      <c r="A23" s="434">
        <v>2006</v>
      </c>
      <c r="B23" s="593">
        <v>1.4481117546166244</v>
      </c>
      <c r="C23" s="593">
        <v>37.274639356836694</v>
      </c>
      <c r="D23" s="593">
        <v>4.1897624385776604</v>
      </c>
      <c r="E23" s="593">
        <v>35.668844494075699</v>
      </c>
      <c r="F23" s="593">
        <v>84.67367146529844</v>
      </c>
      <c r="G23" s="593">
        <v>36.075647164232329</v>
      </c>
      <c r="H23" s="593">
        <v>84.673671465298455</v>
      </c>
      <c r="I23" s="593">
        <v>5.3628124968507453</v>
      </c>
      <c r="J23" s="593">
        <v>6.5878132741067157</v>
      </c>
      <c r="K23" s="593">
        <v>36.450132554710429</v>
      </c>
      <c r="L23" s="593">
        <v>84.673671465298412</v>
      </c>
      <c r="M23" s="592">
        <v>37.541051380827852</v>
      </c>
    </row>
    <row r="24" spans="1:13" x14ac:dyDescent="0.2">
      <c r="A24" s="434">
        <v>2007</v>
      </c>
      <c r="B24" s="593">
        <v>1.4061114406827084</v>
      </c>
      <c r="C24" s="593">
        <v>36.029532381349426</v>
      </c>
      <c r="D24" s="593">
        <v>4.2784936653057013</v>
      </c>
      <c r="E24" s="593">
        <v>34.061653881456714</v>
      </c>
      <c r="F24" s="593">
        <v>85.628454672048761</v>
      </c>
      <c r="G24" s="593">
        <v>34.569812300471419</v>
      </c>
      <c r="H24" s="593">
        <v>85.628454672048761</v>
      </c>
      <c r="I24" s="593">
        <v>5.4391865321020179</v>
      </c>
      <c r="J24" s="593">
        <v>6.6662743861718408</v>
      </c>
      <c r="K24" s="593">
        <v>35.182247935321605</v>
      </c>
      <c r="L24" s="593">
        <v>85.628454672048733</v>
      </c>
      <c r="M24" s="592">
        <v>36.645073053901925</v>
      </c>
    </row>
    <row r="25" spans="1:13" x14ac:dyDescent="0.2">
      <c r="A25" s="434">
        <v>2008</v>
      </c>
      <c r="B25" s="593">
        <v>1.3785945644851041</v>
      </c>
      <c r="C25" s="593">
        <v>34.634140799830227</v>
      </c>
      <c r="D25" s="593">
        <v>4.3684009464148739</v>
      </c>
      <c r="E25" s="593">
        <v>32.637380361404553</v>
      </c>
      <c r="F25" s="593">
        <v>86.737204815058192</v>
      </c>
      <c r="G25" s="593">
        <v>33.047231217830031</v>
      </c>
      <c r="H25" s="593">
        <v>86.737204815058178</v>
      </c>
      <c r="I25" s="593">
        <v>5.513198697559341</v>
      </c>
      <c r="J25" s="593">
        <v>6.7419109190450559</v>
      </c>
      <c r="K25" s="593">
        <v>33.845553933260284</v>
      </c>
      <c r="L25" s="593">
        <v>86.737204815058192</v>
      </c>
      <c r="M25" s="592">
        <v>35.830019941132612</v>
      </c>
    </row>
    <row r="26" spans="1:13" x14ac:dyDescent="0.2">
      <c r="A26" s="434">
        <v>2009</v>
      </c>
      <c r="B26" s="593">
        <v>1.3620448384248889</v>
      </c>
      <c r="C26" s="593">
        <v>33.232531022842245</v>
      </c>
      <c r="D26" s="593">
        <v>4.4586941246957403</v>
      </c>
      <c r="E26" s="593">
        <v>31.469224202466865</v>
      </c>
      <c r="F26" s="593">
        <v>87.701456261790867</v>
      </c>
      <c r="G26" s="593">
        <v>31.527509626513314</v>
      </c>
      <c r="H26" s="593">
        <v>87.701456261790867</v>
      </c>
      <c r="I26" s="593">
        <v>5.5841706152518817</v>
      </c>
      <c r="J26" s="593">
        <v>6.8146294221375294</v>
      </c>
      <c r="K26" s="593">
        <v>32.463905028235224</v>
      </c>
      <c r="L26" s="593">
        <v>87.701456261790867</v>
      </c>
      <c r="M26" s="592">
        <v>34.949289609814038</v>
      </c>
    </row>
    <row r="27" spans="1:13" x14ac:dyDescent="0.2">
      <c r="A27" s="434">
        <v>2010</v>
      </c>
      <c r="B27" s="593">
        <v>1.353808827481628</v>
      </c>
      <c r="C27" s="593">
        <v>32.257476943802132</v>
      </c>
      <c r="D27" s="593">
        <v>4.5252071318057938</v>
      </c>
      <c r="E27" s="593">
        <v>30.662446568690559</v>
      </c>
      <c r="F27" s="593">
        <v>88.338791199468716</v>
      </c>
      <c r="G27" s="593">
        <v>30.658600062336635</v>
      </c>
      <c r="H27" s="593">
        <v>88.33879119946873</v>
      </c>
      <c r="I27" s="593">
        <v>5.6522568210990256</v>
      </c>
      <c r="J27" s="593">
        <v>6.8840906848979877</v>
      </c>
      <c r="K27" s="593">
        <v>31.642383903719853</v>
      </c>
      <c r="L27" s="593">
        <v>88.338791199468687</v>
      </c>
      <c r="M27" s="592">
        <v>34.298867581409489</v>
      </c>
    </row>
    <row r="28" spans="1:13" x14ac:dyDescent="0.2">
      <c r="A28" s="434">
        <v>2011</v>
      </c>
      <c r="B28" s="593">
        <v>1.3511995235873835</v>
      </c>
      <c r="C28" s="593">
        <v>31.367486958480661</v>
      </c>
      <c r="D28" s="593">
        <v>4.572342166039399</v>
      </c>
      <c r="E28" s="593">
        <v>29.965458656723289</v>
      </c>
      <c r="F28" s="593">
        <v>88.972943117931351</v>
      </c>
      <c r="G28" s="593">
        <v>29.927023928899185</v>
      </c>
      <c r="H28" s="593">
        <v>88.972943117931351</v>
      </c>
      <c r="I28" s="593">
        <v>5.7172820690504107</v>
      </c>
      <c r="J28" s="593">
        <v>6.9503087360935361</v>
      </c>
      <c r="K28" s="593">
        <v>30.870317954076349</v>
      </c>
      <c r="L28" s="593">
        <v>88.972943117931365</v>
      </c>
      <c r="M28" s="592">
        <v>33.298546412847763</v>
      </c>
    </row>
    <row r="29" spans="1:13" x14ac:dyDescent="0.2">
      <c r="A29" s="434">
        <v>2012</v>
      </c>
      <c r="B29" s="593">
        <v>1.3530730805607403</v>
      </c>
      <c r="C29" s="593">
        <v>30.178615884088213</v>
      </c>
      <c r="D29" s="593">
        <v>4.6429444030625335</v>
      </c>
      <c r="E29" s="593">
        <v>29.004082566609686</v>
      </c>
      <c r="F29" s="593">
        <v>89.662850059701952</v>
      </c>
      <c r="G29" s="593">
        <v>29.223437080536677</v>
      </c>
      <c r="H29" s="593">
        <v>89.662850059701938</v>
      </c>
      <c r="I29" s="593">
        <v>5.7792259647461366</v>
      </c>
      <c r="J29" s="593">
        <v>7.0137672051413302</v>
      </c>
      <c r="K29" s="593">
        <v>30.01313286931207</v>
      </c>
      <c r="L29" s="593">
        <v>89.66285005970191</v>
      </c>
      <c r="M29" s="592">
        <v>31.338907406883823</v>
      </c>
    </row>
    <row r="30" spans="1:13" x14ac:dyDescent="0.2">
      <c r="A30" s="434">
        <v>2013</v>
      </c>
      <c r="B30" s="593">
        <v>1.3575009743012636</v>
      </c>
      <c r="C30" s="593">
        <v>29.068107270449264</v>
      </c>
      <c r="D30" s="593">
        <v>4.7013636771541432</v>
      </c>
      <c r="E30" s="593">
        <v>28.158618125853955</v>
      </c>
      <c r="F30" s="593">
        <v>90.242481224492522</v>
      </c>
      <c r="G30" s="593">
        <v>28.637318502645279</v>
      </c>
      <c r="H30" s="593">
        <v>90.242481224492508</v>
      </c>
      <c r="I30" s="593">
        <v>5.8379869426998212</v>
      </c>
      <c r="J30" s="593">
        <v>7.0748294029808312</v>
      </c>
      <c r="K30" s="593">
        <v>29.292125271110677</v>
      </c>
      <c r="L30" s="593">
        <v>90.242481224492479</v>
      </c>
      <c r="M30" s="592">
        <v>29.927544635550387</v>
      </c>
    </row>
    <row r="31" spans="1:13" x14ac:dyDescent="0.2">
      <c r="A31" s="434">
        <v>2014</v>
      </c>
      <c r="B31" s="593">
        <v>1.3636750539184819</v>
      </c>
      <c r="C31" s="593">
        <v>28.139813722625888</v>
      </c>
      <c r="D31" s="593">
        <v>4.7475125627056656</v>
      </c>
      <c r="E31" s="593">
        <v>27.400889390478856</v>
      </c>
      <c r="F31" s="593">
        <v>90.787499018275454</v>
      </c>
      <c r="G31" s="593">
        <v>28.15633030483642</v>
      </c>
      <c r="H31" s="593">
        <v>90.787499018275469</v>
      </c>
      <c r="I31" s="593">
        <v>5.8953608962090351</v>
      </c>
      <c r="J31" s="593">
        <v>7.1337616355896278</v>
      </c>
      <c r="K31" s="593">
        <v>28.467723058645621</v>
      </c>
      <c r="L31" s="593">
        <v>90.787499018275426</v>
      </c>
      <c r="M31" s="592">
        <v>28.725327330655588</v>
      </c>
    </row>
    <row r="32" spans="1:13" x14ac:dyDescent="0.2">
      <c r="A32" s="434">
        <v>2015</v>
      </c>
      <c r="B32" s="593">
        <v>1.3709449101600244</v>
      </c>
      <c r="C32" s="593">
        <v>27.153457231630469</v>
      </c>
      <c r="D32" s="593">
        <v>4.792910109857119</v>
      </c>
      <c r="E32" s="593">
        <v>26.550027038836639</v>
      </c>
      <c r="F32" s="593">
        <v>91.421086104440036</v>
      </c>
      <c r="G32" s="593">
        <v>27.678640294577775</v>
      </c>
      <c r="H32" s="593">
        <v>91.421086104440064</v>
      </c>
      <c r="I32" s="593">
        <v>5.9502588338922937</v>
      </c>
      <c r="J32" s="593">
        <v>7.1909829883551097</v>
      </c>
      <c r="K32" s="593">
        <v>28.081035745117642</v>
      </c>
      <c r="L32" s="593">
        <v>91.421086104440008</v>
      </c>
      <c r="M32" s="592">
        <v>27.236105606559082</v>
      </c>
    </row>
    <row r="33" spans="1:13" x14ac:dyDescent="0.2">
      <c r="A33" s="434">
        <v>2016</v>
      </c>
      <c r="B33" s="593">
        <v>1.3787340709470606</v>
      </c>
      <c r="C33" s="593">
        <v>25.843901782111271</v>
      </c>
      <c r="D33" s="593">
        <v>4.8385615272674896</v>
      </c>
      <c r="E33" s="593">
        <v>25.411576388024073</v>
      </c>
      <c r="F33" s="593">
        <v>92.178405877726462</v>
      </c>
      <c r="G33" s="593">
        <v>26.842381045645567</v>
      </c>
      <c r="H33" s="593">
        <v>92.178405877726462</v>
      </c>
      <c r="I33" s="593">
        <v>6.0015383893219791</v>
      </c>
      <c r="J33" s="593">
        <v>7.2453401446666046</v>
      </c>
      <c r="K33" s="593">
        <v>27.683582627018733</v>
      </c>
      <c r="L33" s="593">
        <v>92.178405877726462</v>
      </c>
      <c r="M33" s="592">
        <v>25.425569459199679</v>
      </c>
    </row>
    <row r="34" spans="1:13" x14ac:dyDescent="0.2">
      <c r="A34" s="434">
        <v>2017</v>
      </c>
      <c r="B34" s="593">
        <v>1.3869344638443044</v>
      </c>
      <c r="C34" s="593">
        <v>24.66962968732728</v>
      </c>
      <c r="D34" s="593">
        <v>4.8830320588003815</v>
      </c>
      <c r="E34" s="593">
        <v>24.368049059032938</v>
      </c>
      <c r="F34" s="593">
        <v>93.085768152459337</v>
      </c>
      <c r="G34" s="593">
        <v>25.967393737688642</v>
      </c>
      <c r="H34" s="593">
        <v>93.08576815245938</v>
      </c>
      <c r="I34" s="593">
        <v>6.0497822259807563</v>
      </c>
      <c r="J34" s="593">
        <v>7.2973580913369611</v>
      </c>
      <c r="K34" s="593">
        <v>27.265607326670061</v>
      </c>
      <c r="L34" s="593">
        <v>93.08576815245938</v>
      </c>
      <c r="M34" s="592">
        <v>23.922709071954184</v>
      </c>
    </row>
    <row r="35" spans="1:13" x14ac:dyDescent="0.2">
      <c r="A35" s="434">
        <v>2018</v>
      </c>
      <c r="B35" s="593">
        <v>1.3952893616406561</v>
      </c>
      <c r="C35" s="593">
        <v>23.448229613785291</v>
      </c>
      <c r="D35" s="593">
        <v>4.930012140700315</v>
      </c>
      <c r="E35" s="593">
        <v>23.379603160081224</v>
      </c>
      <c r="F35" s="593">
        <v>94.062930729237507</v>
      </c>
      <c r="G35" s="593">
        <v>25.095489624171467</v>
      </c>
      <c r="H35" s="593">
        <v>94.062930729237479</v>
      </c>
      <c r="I35" s="593">
        <v>6.0953485895647415</v>
      </c>
      <c r="J35" s="593">
        <v>7.3473391064294464</v>
      </c>
      <c r="K35" s="593">
        <v>26.901051075601874</v>
      </c>
      <c r="L35" s="593">
        <v>94.062930729237493</v>
      </c>
      <c r="M35" s="592">
        <v>22.693820894116026</v>
      </c>
    </row>
    <row r="36" spans="1:13" x14ac:dyDescent="0.2">
      <c r="A36" s="434">
        <v>2019</v>
      </c>
      <c r="B36" s="593">
        <v>1.4037467627289442</v>
      </c>
      <c r="C36" s="593">
        <v>22.337160665926746</v>
      </c>
      <c r="D36" s="593">
        <v>4.977745433335615</v>
      </c>
      <c r="E36" s="593">
        <v>22.513116169126629</v>
      </c>
      <c r="F36" s="593">
        <v>95.132382206410853</v>
      </c>
      <c r="G36" s="593">
        <v>24.239178887443085</v>
      </c>
      <c r="H36" s="593">
        <v>95.132382206410867</v>
      </c>
      <c r="I36" s="593">
        <v>6.1384731762644291</v>
      </c>
      <c r="J36" s="593">
        <v>7.3956055935472529</v>
      </c>
      <c r="K36" s="593">
        <v>26.618520880190498</v>
      </c>
      <c r="L36" s="593">
        <v>95.132382206410867</v>
      </c>
      <c r="M36" s="592">
        <v>21.662934896856431</v>
      </c>
    </row>
    <row r="37" spans="1:13" x14ac:dyDescent="0.2">
      <c r="A37" s="434">
        <v>2020</v>
      </c>
      <c r="B37" s="593">
        <v>1.4143130864193703</v>
      </c>
      <c r="C37" s="593">
        <v>21.379295893673472</v>
      </c>
      <c r="D37" s="593">
        <v>4.9245432950473615</v>
      </c>
      <c r="E37" s="593">
        <v>21.832909496007275</v>
      </c>
      <c r="F37" s="593">
        <v>96.181428805211837</v>
      </c>
      <c r="G37" s="593">
        <v>23.417486318742135</v>
      </c>
      <c r="H37" s="593">
        <v>96.181428805211851</v>
      </c>
      <c r="I37" s="593">
        <v>6.0236129898452555</v>
      </c>
      <c r="J37" s="593">
        <v>7.2289344524408534</v>
      </c>
      <c r="K37" s="593">
        <v>26.37739146374188</v>
      </c>
      <c r="L37" s="593">
        <v>96.181428805211866</v>
      </c>
      <c r="M37" s="592">
        <v>20.647948671021243</v>
      </c>
    </row>
    <row r="38" spans="1:13" x14ac:dyDescent="0.2">
      <c r="A38" s="434">
        <v>2021</v>
      </c>
      <c r="B38" s="593">
        <v>1.4248898749467449</v>
      </c>
      <c r="C38" s="593">
        <v>20.506414728177965</v>
      </c>
      <c r="D38" s="593">
        <v>4.8745167930782527</v>
      </c>
      <c r="E38" s="593">
        <v>21.153803147123323</v>
      </c>
      <c r="F38" s="593">
        <v>95.432977505436327</v>
      </c>
      <c r="G38" s="593">
        <v>22.722333353174861</v>
      </c>
      <c r="H38" s="593">
        <v>95.432977505436313</v>
      </c>
      <c r="I38" s="593">
        <v>5.9110320920024337</v>
      </c>
      <c r="J38" s="593">
        <v>7.0656377565076323</v>
      </c>
      <c r="K38" s="593">
        <v>26.01002368920938</v>
      </c>
      <c r="L38" s="593">
        <v>95.432977505436327</v>
      </c>
      <c r="M38" s="592">
        <v>19.34966239229232</v>
      </c>
    </row>
    <row r="39" spans="1:13" x14ac:dyDescent="0.2">
      <c r="A39" s="1487"/>
      <c r="B39" s="523"/>
      <c r="C39" s="523"/>
      <c r="D39" s="523"/>
      <c r="E39" s="523"/>
      <c r="F39" s="523"/>
      <c r="G39" s="523"/>
      <c r="H39" s="523"/>
      <c r="I39" s="523"/>
      <c r="J39" s="523"/>
      <c r="K39" s="523"/>
      <c r="L39" s="523"/>
      <c r="M39" s="525"/>
    </row>
    <row r="40" spans="1:13" x14ac:dyDescent="0.2">
      <c r="A40" s="19" t="s">
        <v>545</v>
      </c>
    </row>
  </sheetData>
  <mergeCells count="5">
    <mergeCell ref="A1:D1"/>
    <mergeCell ref="B3:C3"/>
    <mergeCell ref="D3:F3"/>
    <mergeCell ref="G3:H3"/>
    <mergeCell ref="J3:L3"/>
  </mergeCells>
  <hyperlinks>
    <hyperlink ref="A1" location="Contents!A1" display="To table of contents" xr:uid="{82DDAB90-AD8E-4154-8FCA-8AAF47777690}"/>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4" tint="0.79998168889431442"/>
    <pageSetUpPr fitToPage="1"/>
  </sheetPr>
  <dimension ref="A1:M60"/>
  <sheetViews>
    <sheetView zoomScaleNormal="100" workbookViewId="0">
      <selection activeCell="B20" sqref="B20"/>
    </sheetView>
  </sheetViews>
  <sheetFormatPr defaultRowHeight="11.25" x14ac:dyDescent="0.2"/>
  <cols>
    <col min="1" max="1" width="9.33203125" style="25"/>
    <col min="2" max="2" width="36.33203125" style="25" customWidth="1"/>
    <col min="3" max="3" width="12.1640625" style="25" customWidth="1"/>
    <col min="4" max="16384" width="9.33203125" style="25"/>
  </cols>
  <sheetData>
    <row r="1" spans="1:13" ht="26.25" customHeight="1" x14ac:dyDescent="0.2">
      <c r="A1" s="1744" t="s">
        <v>2</v>
      </c>
      <c r="B1" s="1744"/>
      <c r="C1" s="24"/>
      <c r="D1" s="24"/>
    </row>
    <row r="2" spans="1:13" ht="21" x14ac:dyDescent="0.35">
      <c r="A2" s="334" t="s">
        <v>1516</v>
      </c>
      <c r="B2" s="26"/>
      <c r="C2" s="27"/>
      <c r="D2" s="27"/>
    </row>
    <row r="3" spans="1:13" ht="15" customHeight="1" x14ac:dyDescent="0.2">
      <c r="A3" s="1750" t="s">
        <v>131</v>
      </c>
      <c r="B3" s="1750" t="s">
        <v>132</v>
      </c>
      <c r="C3" s="1750" t="s">
        <v>133</v>
      </c>
      <c r="D3" s="1749" t="s">
        <v>134</v>
      </c>
      <c r="E3" s="1749" t="s">
        <v>135</v>
      </c>
      <c r="F3" s="1749"/>
      <c r="G3" s="1749" t="s">
        <v>136</v>
      </c>
      <c r="H3" s="1749"/>
      <c r="I3" s="1749" t="s">
        <v>137</v>
      </c>
      <c r="J3" s="1749"/>
      <c r="K3" s="1627"/>
      <c r="L3" s="1627"/>
      <c r="M3" s="1627"/>
    </row>
    <row r="4" spans="1:13" ht="15.75" customHeight="1" x14ac:dyDescent="0.2">
      <c r="A4" s="1750"/>
      <c r="B4" s="1750"/>
      <c r="C4" s="1750"/>
      <c r="D4" s="1749"/>
      <c r="E4" s="1749"/>
      <c r="F4" s="1749"/>
      <c r="G4" s="1749"/>
      <c r="H4" s="1749"/>
      <c r="I4" s="1749"/>
      <c r="J4" s="1749"/>
      <c r="K4" s="1627"/>
      <c r="L4" s="1627"/>
      <c r="M4" s="1627"/>
    </row>
    <row r="5" spans="1:13" ht="12.75" x14ac:dyDescent="0.2">
      <c r="A5" s="1628" t="s">
        <v>45</v>
      </c>
      <c r="B5" s="1628" t="s">
        <v>138</v>
      </c>
      <c r="C5" s="1628" t="s">
        <v>139</v>
      </c>
      <c r="D5" s="1629" t="s">
        <v>2246</v>
      </c>
      <c r="E5" s="1630">
        <v>-0.1</v>
      </c>
      <c r="F5" s="1630">
        <v>0.1</v>
      </c>
      <c r="G5" s="1631">
        <v>-0.04</v>
      </c>
      <c r="H5" s="1631">
        <v>0.04</v>
      </c>
      <c r="I5" s="1632">
        <v>-0.1077032961426901</v>
      </c>
      <c r="J5" s="1632">
        <v>0.1077032961426901</v>
      </c>
      <c r="K5" s="1627"/>
      <c r="L5" s="1627"/>
      <c r="M5" s="1627"/>
    </row>
    <row r="6" spans="1:13" ht="12.75" x14ac:dyDescent="0.2">
      <c r="A6" s="1628" t="s">
        <v>45</v>
      </c>
      <c r="B6" s="1628" t="s">
        <v>138</v>
      </c>
      <c r="C6" s="1628" t="s">
        <v>139</v>
      </c>
      <c r="D6" s="1629" t="s">
        <v>2247</v>
      </c>
      <c r="E6" s="1633">
        <v>-0.1</v>
      </c>
      <c r="F6" s="1633">
        <v>0.1</v>
      </c>
      <c r="G6" s="1634">
        <v>-0.7</v>
      </c>
      <c r="H6" s="1634">
        <v>1.5</v>
      </c>
      <c r="I6" s="1635">
        <v>-0.70710678118654746</v>
      </c>
      <c r="J6" s="1635">
        <v>1.5033296378372907</v>
      </c>
      <c r="K6" s="1627"/>
      <c r="L6" s="1627" t="s">
        <v>142</v>
      </c>
      <c r="M6" s="1627"/>
    </row>
    <row r="7" spans="1:13" ht="12.75" x14ac:dyDescent="0.2">
      <c r="A7" s="1628" t="s">
        <v>45</v>
      </c>
      <c r="B7" s="1628" t="s">
        <v>138</v>
      </c>
      <c r="C7" s="1628" t="s">
        <v>139</v>
      </c>
      <c r="D7" s="1629" t="s">
        <v>2248</v>
      </c>
      <c r="E7" s="1633">
        <v>-0.1</v>
      </c>
      <c r="F7" s="1633">
        <v>0.1</v>
      </c>
      <c r="G7" s="1634">
        <v>-0.56999999999999995</v>
      </c>
      <c r="H7" s="1634">
        <v>1</v>
      </c>
      <c r="I7" s="1635">
        <v>-0.57870545184921141</v>
      </c>
      <c r="J7" s="1635">
        <v>1.004987562112089</v>
      </c>
      <c r="K7" s="1627"/>
      <c r="L7" s="1636"/>
      <c r="M7" s="1627" t="s">
        <v>144</v>
      </c>
    </row>
    <row r="8" spans="1:13" ht="12.75" x14ac:dyDescent="0.2">
      <c r="A8" s="1628" t="s">
        <v>45</v>
      </c>
      <c r="B8" s="1628" t="s">
        <v>138</v>
      </c>
      <c r="C8" s="1628" t="s">
        <v>145</v>
      </c>
      <c r="D8" s="1629" t="s">
        <v>2246</v>
      </c>
      <c r="E8" s="1633">
        <v>-0.1</v>
      </c>
      <c r="F8" s="1633">
        <v>0.1</v>
      </c>
      <c r="G8" s="1631">
        <v>-0.04</v>
      </c>
      <c r="H8" s="1631">
        <v>0.04</v>
      </c>
      <c r="I8" s="1635">
        <v>-0.1077032961426901</v>
      </c>
      <c r="J8" s="1635">
        <v>0.1077032961426901</v>
      </c>
      <c r="K8" s="1627"/>
      <c r="L8" s="1637"/>
      <c r="M8" s="1627" t="s">
        <v>146</v>
      </c>
    </row>
    <row r="9" spans="1:13" ht="12.75" x14ac:dyDescent="0.2">
      <c r="A9" s="1628" t="s">
        <v>45</v>
      </c>
      <c r="B9" s="1628" t="s">
        <v>138</v>
      </c>
      <c r="C9" s="1628" t="s">
        <v>145</v>
      </c>
      <c r="D9" s="1629" t="s">
        <v>2247</v>
      </c>
      <c r="E9" s="1633">
        <v>-0.1</v>
      </c>
      <c r="F9" s="1633">
        <v>0.1</v>
      </c>
      <c r="G9" s="1634">
        <v>-0.7</v>
      </c>
      <c r="H9" s="1634">
        <v>1.5</v>
      </c>
      <c r="I9" s="1635">
        <v>-0.70710678118654746</v>
      </c>
      <c r="J9" s="1635">
        <v>1.5033296378372907</v>
      </c>
      <c r="K9" s="1627"/>
      <c r="L9" s="1638"/>
      <c r="M9" s="1627" t="s">
        <v>147</v>
      </c>
    </row>
    <row r="10" spans="1:13" ht="12.75" x14ac:dyDescent="0.2">
      <c r="A10" s="1628" t="s">
        <v>45</v>
      </c>
      <c r="B10" s="1628" t="s">
        <v>138</v>
      </c>
      <c r="C10" s="1628" t="s">
        <v>145</v>
      </c>
      <c r="D10" s="1629" t="s">
        <v>2248</v>
      </c>
      <c r="E10" s="1633">
        <v>-0.1</v>
      </c>
      <c r="F10" s="1633">
        <v>0.1</v>
      </c>
      <c r="G10" s="1634">
        <v>-0.56999999999999995</v>
      </c>
      <c r="H10" s="1634">
        <v>1</v>
      </c>
      <c r="I10" s="1635">
        <v>-0.57870545184921141</v>
      </c>
      <c r="J10" s="1635">
        <v>1.004987562112089</v>
      </c>
      <c r="K10" s="1627"/>
      <c r="L10" s="1639"/>
      <c r="M10" s="1627" t="s">
        <v>148</v>
      </c>
    </row>
    <row r="11" spans="1:13" x14ac:dyDescent="0.2">
      <c r="A11" s="1640"/>
      <c r="B11" s="1640"/>
      <c r="C11" s="1640"/>
      <c r="D11" s="1640"/>
      <c r="E11" s="1640"/>
      <c r="F11" s="1640"/>
      <c r="G11" s="1640"/>
      <c r="H11" s="1640"/>
      <c r="I11" s="1640"/>
      <c r="J11" s="1640"/>
      <c r="K11" s="1627"/>
      <c r="L11" s="1627"/>
      <c r="M11" s="1627"/>
    </row>
    <row r="12" spans="1:13" ht="12.75" x14ac:dyDescent="0.2">
      <c r="A12" s="1628" t="s">
        <v>9</v>
      </c>
      <c r="B12" s="1628" t="s">
        <v>7</v>
      </c>
      <c r="C12" s="1628" t="s">
        <v>149</v>
      </c>
      <c r="D12" s="1629" t="s">
        <v>2246</v>
      </c>
      <c r="E12" s="1633">
        <v>-0.02</v>
      </c>
      <c r="F12" s="1633">
        <v>0.02</v>
      </c>
      <c r="G12" s="1641">
        <v>-0.02</v>
      </c>
      <c r="H12" s="1641">
        <v>0.02</v>
      </c>
      <c r="I12" s="1635">
        <v>-2.8284271247461901E-2</v>
      </c>
      <c r="J12" s="1635">
        <v>2.8284271247461901E-2</v>
      </c>
      <c r="K12" s="1627"/>
      <c r="L12" s="1627"/>
      <c r="M12" s="1627"/>
    </row>
    <row r="13" spans="1:13" ht="12.75" x14ac:dyDescent="0.2">
      <c r="A13" s="1628" t="s">
        <v>9</v>
      </c>
      <c r="B13" s="1628" t="s">
        <v>7</v>
      </c>
      <c r="C13" s="1628" t="s">
        <v>150</v>
      </c>
      <c r="D13" s="1629" t="s">
        <v>2246</v>
      </c>
      <c r="E13" s="1633">
        <v>-0.02</v>
      </c>
      <c r="F13" s="1633">
        <v>0.02</v>
      </c>
      <c r="G13" s="1641">
        <v>-0.02</v>
      </c>
      <c r="H13" s="1641">
        <v>0.02</v>
      </c>
      <c r="I13" s="1635">
        <v>-2.8284271247461901E-2</v>
      </c>
      <c r="J13" s="1635">
        <v>2.8284271247461901E-2</v>
      </c>
      <c r="K13" s="1627"/>
      <c r="L13" s="1627"/>
      <c r="M13" s="1627"/>
    </row>
    <row r="14" spans="1:13" ht="12.75" x14ac:dyDescent="0.2">
      <c r="A14" s="1628" t="s">
        <v>9</v>
      </c>
      <c r="B14" s="1628" t="s">
        <v>7</v>
      </c>
      <c r="C14" s="1628" t="s">
        <v>14</v>
      </c>
      <c r="D14" s="1629" t="s">
        <v>2246</v>
      </c>
      <c r="E14" s="1633">
        <v>-0.05</v>
      </c>
      <c r="F14" s="1633">
        <v>0.05</v>
      </c>
      <c r="G14" s="1641">
        <v>-0.02</v>
      </c>
      <c r="H14" s="1641">
        <v>0.02</v>
      </c>
      <c r="I14" s="1635">
        <v>-5.385164807134505E-2</v>
      </c>
      <c r="J14" s="1635">
        <v>5.385164807134505E-2</v>
      </c>
      <c r="K14" s="1627"/>
      <c r="L14" s="1627"/>
      <c r="M14" s="1627"/>
    </row>
    <row r="15" spans="1:13" ht="12.75" x14ac:dyDescent="0.2">
      <c r="A15" s="1628" t="s">
        <v>9</v>
      </c>
      <c r="B15" s="1628" t="s">
        <v>7</v>
      </c>
      <c r="C15" s="1628" t="s">
        <v>151</v>
      </c>
      <c r="D15" s="1629" t="s">
        <v>2246</v>
      </c>
      <c r="E15" s="1633">
        <v>-0.1</v>
      </c>
      <c r="F15" s="1633">
        <v>0.1</v>
      </c>
      <c r="G15" s="1641">
        <v>-0.02</v>
      </c>
      <c r="H15" s="1641">
        <v>0.02</v>
      </c>
      <c r="I15" s="1635">
        <v>-0.10198039027185571</v>
      </c>
      <c r="J15" s="1635">
        <v>0.10198039027185571</v>
      </c>
      <c r="K15" s="1627"/>
      <c r="L15" s="1627"/>
      <c r="M15" s="1627"/>
    </row>
    <row r="16" spans="1:13" ht="12.75" x14ac:dyDescent="0.2">
      <c r="A16" s="1628" t="s">
        <v>9</v>
      </c>
      <c r="B16" s="1628" t="s">
        <v>7</v>
      </c>
      <c r="C16" s="1628" t="s">
        <v>152</v>
      </c>
      <c r="D16" s="1629" t="s">
        <v>2248</v>
      </c>
      <c r="E16" s="1633">
        <v>-0.02</v>
      </c>
      <c r="F16" s="1633">
        <v>0.02</v>
      </c>
      <c r="G16" s="1641">
        <v>-0.5</v>
      </c>
      <c r="H16" s="1641">
        <v>0.5</v>
      </c>
      <c r="I16" s="1635">
        <v>-0.5003998401278722</v>
      </c>
      <c r="J16" s="1635">
        <v>0.5003998401278722</v>
      </c>
      <c r="K16" s="1627"/>
      <c r="L16" s="1627"/>
      <c r="M16" s="1627"/>
    </row>
    <row r="17" spans="1:13" ht="12.75" x14ac:dyDescent="0.2">
      <c r="A17" s="1628" t="s">
        <v>9</v>
      </c>
      <c r="B17" s="1628" t="s">
        <v>7</v>
      </c>
      <c r="C17" s="1628" t="s">
        <v>152</v>
      </c>
      <c r="D17" s="1629" t="s">
        <v>2247</v>
      </c>
      <c r="E17" s="1633">
        <v>-0.02</v>
      </c>
      <c r="F17" s="1633">
        <v>0.02</v>
      </c>
      <c r="G17" s="1641">
        <v>-0.5</v>
      </c>
      <c r="H17" s="1641">
        <v>0.5</v>
      </c>
      <c r="I17" s="1635">
        <v>-0.5003998401278722</v>
      </c>
      <c r="J17" s="1635">
        <v>0.5003998401278722</v>
      </c>
      <c r="K17" s="1627"/>
      <c r="L17" s="1627"/>
      <c r="M17" s="1627"/>
    </row>
    <row r="18" spans="1:13" x14ac:dyDescent="0.2">
      <c r="A18" s="1640"/>
      <c r="B18" s="1640"/>
      <c r="C18" s="1640"/>
      <c r="D18" s="1640"/>
      <c r="E18" s="1640"/>
      <c r="F18" s="1640"/>
      <c r="G18" s="1640"/>
      <c r="H18" s="1640"/>
      <c r="I18" s="1640"/>
      <c r="J18" s="1640"/>
      <c r="K18" s="1627"/>
      <c r="L18" s="1627"/>
      <c r="M18" s="1627"/>
    </row>
    <row r="19" spans="1:13" ht="12.75" x14ac:dyDescent="0.2">
      <c r="A19" s="1628" t="s">
        <v>38</v>
      </c>
      <c r="B19" s="1628" t="s">
        <v>37</v>
      </c>
      <c r="C19" s="1628" t="s">
        <v>152</v>
      </c>
      <c r="D19" s="1629" t="s">
        <v>2246</v>
      </c>
      <c r="E19" s="1633">
        <v>-0.01</v>
      </c>
      <c r="F19" s="1633">
        <v>0.01</v>
      </c>
      <c r="G19" s="1642">
        <v>-0.02</v>
      </c>
      <c r="H19" s="1642">
        <v>0.02</v>
      </c>
      <c r="I19" s="1635">
        <v>-2.2360679774997897E-2</v>
      </c>
      <c r="J19" s="1635">
        <v>2.2360679774997897E-2</v>
      </c>
      <c r="K19" s="1627"/>
      <c r="L19" s="1627"/>
      <c r="M19" s="1627"/>
    </row>
    <row r="20" spans="1:13" ht="12.75" x14ac:dyDescent="0.2">
      <c r="A20" s="1628" t="s">
        <v>38</v>
      </c>
      <c r="B20" s="1628" t="s">
        <v>37</v>
      </c>
      <c r="C20" s="1628" t="s">
        <v>152</v>
      </c>
      <c r="D20" s="1629" t="s">
        <v>2247</v>
      </c>
      <c r="E20" s="1633">
        <v>-0.01</v>
      </c>
      <c r="F20" s="1633">
        <v>0.01</v>
      </c>
      <c r="G20" s="1643">
        <v>-0.5</v>
      </c>
      <c r="H20" s="1643">
        <v>2.9999999999999996</v>
      </c>
      <c r="I20" s="1635">
        <v>-0.50009999000199945</v>
      </c>
      <c r="J20" s="1635">
        <v>3.00001666662037</v>
      </c>
      <c r="K20" s="1627"/>
      <c r="L20" s="1627"/>
      <c r="M20" s="1627"/>
    </row>
    <row r="21" spans="1:13" ht="12.75" x14ac:dyDescent="0.2">
      <c r="A21" s="1628" t="s">
        <v>38</v>
      </c>
      <c r="B21" s="1628" t="s">
        <v>37</v>
      </c>
      <c r="C21" s="1628" t="s">
        <v>152</v>
      </c>
      <c r="D21" s="1629" t="s">
        <v>2248</v>
      </c>
      <c r="E21" s="1633">
        <v>-0.01</v>
      </c>
      <c r="F21" s="1633">
        <v>0.01</v>
      </c>
      <c r="G21" s="1643">
        <v>-0.4024096385542168</v>
      </c>
      <c r="H21" s="1643">
        <v>2.5060240963855422</v>
      </c>
      <c r="I21" s="1635">
        <v>-0.40253387087465747</v>
      </c>
      <c r="J21" s="1635">
        <v>2.5060440482291955</v>
      </c>
      <c r="K21" s="1627"/>
      <c r="L21" s="1627"/>
      <c r="M21" s="1627"/>
    </row>
    <row r="22" spans="1:13" x14ac:dyDescent="0.2">
      <c r="A22" s="1640"/>
      <c r="B22" s="1640"/>
      <c r="C22" s="1640"/>
      <c r="D22" s="1640"/>
      <c r="E22" s="1640"/>
      <c r="F22" s="1640"/>
      <c r="G22" s="1640"/>
      <c r="H22" s="1640"/>
      <c r="I22" s="1640"/>
      <c r="J22" s="1640"/>
      <c r="K22" s="1627"/>
      <c r="L22" s="1627"/>
      <c r="M22" s="1627"/>
    </row>
    <row r="23" spans="1:13" ht="12.75" x14ac:dyDescent="0.2">
      <c r="A23" s="1628" t="s">
        <v>35</v>
      </c>
      <c r="B23" s="1628" t="s">
        <v>153</v>
      </c>
      <c r="C23" s="1628" t="s">
        <v>152</v>
      </c>
      <c r="D23" s="1629" t="s">
        <v>2246</v>
      </c>
      <c r="E23" s="1633">
        <v>-0.05</v>
      </c>
      <c r="F23" s="1633">
        <v>0.05</v>
      </c>
      <c r="G23" s="1642">
        <v>-0.02</v>
      </c>
      <c r="H23" s="1642">
        <v>0.02</v>
      </c>
      <c r="I23" s="1635">
        <v>-5.385164807134505E-2</v>
      </c>
      <c r="J23" s="1635">
        <v>5.385164807134505E-2</v>
      </c>
      <c r="K23" s="1627"/>
      <c r="L23" s="1627"/>
      <c r="M23" s="1627"/>
    </row>
    <row r="24" spans="1:13" ht="12.75" x14ac:dyDescent="0.2">
      <c r="A24" s="1628" t="s">
        <v>35</v>
      </c>
      <c r="B24" s="1628" t="s">
        <v>153</v>
      </c>
      <c r="C24" s="1628" t="s">
        <v>152</v>
      </c>
      <c r="D24" s="1629" t="s">
        <v>2247</v>
      </c>
      <c r="E24" s="1633">
        <v>-0.05</v>
      </c>
      <c r="F24" s="1633">
        <v>0.05</v>
      </c>
      <c r="G24" s="1634">
        <v>-0.4</v>
      </c>
      <c r="H24" s="1634">
        <v>1.4</v>
      </c>
      <c r="I24" s="1635">
        <v>-0.40311288741492751</v>
      </c>
      <c r="J24" s="1635">
        <v>1.4008925726121899</v>
      </c>
      <c r="K24" s="1627"/>
      <c r="L24" s="1627"/>
      <c r="M24" s="1627"/>
    </row>
    <row r="25" spans="1:13" ht="12.75" x14ac:dyDescent="0.2">
      <c r="A25" s="1628" t="s">
        <v>35</v>
      </c>
      <c r="B25" s="1628" t="s">
        <v>153</v>
      </c>
      <c r="C25" s="1628" t="s">
        <v>152</v>
      </c>
      <c r="D25" s="1629" t="s">
        <v>2248</v>
      </c>
      <c r="E25" s="1633">
        <v>-0.05</v>
      </c>
      <c r="F25" s="1633">
        <v>0.05</v>
      </c>
      <c r="G25" s="1634">
        <v>-0.5</v>
      </c>
      <c r="H25" s="1634">
        <v>0.5</v>
      </c>
      <c r="I25" s="1635">
        <v>-0.50249378105604448</v>
      </c>
      <c r="J25" s="1635">
        <v>0.50249378105604448</v>
      </c>
      <c r="K25" s="1627"/>
      <c r="L25" s="1627"/>
      <c r="M25" s="1627"/>
    </row>
    <row r="26" spans="1:13" x14ac:dyDescent="0.2">
      <c r="A26" s="1640"/>
      <c r="B26" s="1640"/>
      <c r="C26" s="1640"/>
      <c r="D26" s="1640"/>
      <c r="E26" s="1640"/>
      <c r="F26" s="1640"/>
      <c r="G26" s="1640"/>
      <c r="H26" s="1640"/>
      <c r="I26" s="1640"/>
      <c r="J26" s="1640"/>
      <c r="K26" s="1627"/>
      <c r="L26" s="1627"/>
      <c r="M26" s="1627"/>
    </row>
    <row r="27" spans="1:13" ht="12.75" x14ac:dyDescent="0.2">
      <c r="A27" s="1628" t="s">
        <v>152</v>
      </c>
      <c r="B27" s="1628" t="s">
        <v>154</v>
      </c>
      <c r="C27" s="1628" t="s">
        <v>149</v>
      </c>
      <c r="D27" s="1629" t="s">
        <v>2246</v>
      </c>
      <c r="E27" s="1642">
        <v>-0.02</v>
      </c>
      <c r="F27" s="1642">
        <v>0.02</v>
      </c>
      <c r="G27" s="1642">
        <v>-0.02</v>
      </c>
      <c r="H27" s="1642">
        <v>0.02</v>
      </c>
      <c r="I27" s="1635">
        <v>-2.8284271247461901E-2</v>
      </c>
      <c r="J27" s="1635">
        <v>2.8284271247461901E-2</v>
      </c>
      <c r="K27" s="1627"/>
      <c r="L27" s="1627"/>
      <c r="M27" s="1627"/>
    </row>
    <row r="28" spans="1:13" ht="12.75" x14ac:dyDescent="0.2">
      <c r="A28" s="1628" t="s">
        <v>152</v>
      </c>
      <c r="B28" s="1628" t="s">
        <v>154</v>
      </c>
      <c r="C28" s="1628" t="s">
        <v>150</v>
      </c>
      <c r="D28" s="1629" t="s">
        <v>2246</v>
      </c>
      <c r="E28" s="1642">
        <v>-0.02</v>
      </c>
      <c r="F28" s="1642">
        <v>0.02</v>
      </c>
      <c r="G28" s="1642">
        <v>-0.02</v>
      </c>
      <c r="H28" s="1642">
        <v>0.02</v>
      </c>
      <c r="I28" s="1635">
        <v>-2.8284271247461901E-2</v>
      </c>
      <c r="J28" s="1635">
        <v>2.8284271247461901E-2</v>
      </c>
      <c r="K28" s="1627"/>
      <c r="L28" s="1627"/>
      <c r="M28" s="1627"/>
    </row>
    <row r="29" spans="1:13" ht="12.75" x14ac:dyDescent="0.2">
      <c r="A29" s="1628" t="s">
        <v>152</v>
      </c>
      <c r="B29" s="1628" t="s">
        <v>154</v>
      </c>
      <c r="C29" s="1628" t="s">
        <v>14</v>
      </c>
      <c r="D29" s="1629" t="s">
        <v>2246</v>
      </c>
      <c r="E29" s="1642">
        <v>-0.05</v>
      </c>
      <c r="F29" s="1642">
        <v>0.05</v>
      </c>
      <c r="G29" s="1642">
        <v>-0.02</v>
      </c>
      <c r="H29" s="1642">
        <v>0.02</v>
      </c>
      <c r="I29" s="1635">
        <v>-5.385164807134505E-2</v>
      </c>
      <c r="J29" s="1635">
        <v>5.385164807134505E-2</v>
      </c>
      <c r="K29" s="1627"/>
      <c r="L29" s="1627"/>
      <c r="M29" s="1627"/>
    </row>
    <row r="30" spans="1:13" ht="12.75" x14ac:dyDescent="0.2">
      <c r="A30" s="1628" t="s">
        <v>152</v>
      </c>
      <c r="B30" s="1628" t="s">
        <v>154</v>
      </c>
      <c r="C30" s="1628" t="s">
        <v>149</v>
      </c>
      <c r="D30" s="1629" t="s">
        <v>2247</v>
      </c>
      <c r="E30" s="1642">
        <v>-0.02</v>
      </c>
      <c r="F30" s="1642">
        <v>0.02</v>
      </c>
      <c r="G30" s="1643">
        <v>-0.5</v>
      </c>
      <c r="H30" s="1643">
        <v>2.9999999999999996</v>
      </c>
      <c r="I30" s="1635">
        <v>-0.5003998401278722</v>
      </c>
      <c r="J30" s="1635">
        <v>3.0000666659259418</v>
      </c>
      <c r="K30" s="1627"/>
      <c r="L30" s="1627"/>
      <c r="M30" s="1627"/>
    </row>
    <row r="31" spans="1:13" ht="12.75" x14ac:dyDescent="0.2">
      <c r="A31" s="1628" t="s">
        <v>152</v>
      </c>
      <c r="B31" s="1628" t="s">
        <v>154</v>
      </c>
      <c r="C31" s="1628" t="s">
        <v>150</v>
      </c>
      <c r="D31" s="1629" t="s">
        <v>2247</v>
      </c>
      <c r="E31" s="1642">
        <v>-0.02</v>
      </c>
      <c r="F31" s="1642">
        <v>0.02</v>
      </c>
      <c r="G31" s="1643">
        <v>-0.5</v>
      </c>
      <c r="H31" s="1643">
        <v>3</v>
      </c>
      <c r="I31" s="1635">
        <v>-0.5003998401278722</v>
      </c>
      <c r="J31" s="1635">
        <v>3.0000666659259427</v>
      </c>
      <c r="K31" s="1627"/>
      <c r="L31" s="1627"/>
      <c r="M31" s="1627"/>
    </row>
    <row r="32" spans="1:13" ht="12.75" x14ac:dyDescent="0.2">
      <c r="A32" s="1628" t="s">
        <v>152</v>
      </c>
      <c r="B32" s="1628" t="s">
        <v>154</v>
      </c>
      <c r="C32" s="1628" t="s">
        <v>14</v>
      </c>
      <c r="D32" s="1629" t="s">
        <v>2247</v>
      </c>
      <c r="E32" s="1642">
        <v>-0.05</v>
      </c>
      <c r="F32" s="1642">
        <v>0.05</v>
      </c>
      <c r="G32" s="1642">
        <v>-0.5</v>
      </c>
      <c r="H32" s="1642">
        <v>2.9999999999999996</v>
      </c>
      <c r="I32" s="1635">
        <v>-0.50249378105604448</v>
      </c>
      <c r="J32" s="1635">
        <v>3.000416637735499</v>
      </c>
      <c r="K32" s="1627"/>
      <c r="L32" s="1627"/>
      <c r="M32" s="1627"/>
    </row>
    <row r="33" spans="1:13" ht="12.75" x14ac:dyDescent="0.2">
      <c r="A33" s="1628" t="s">
        <v>152</v>
      </c>
      <c r="B33" s="1628" t="s">
        <v>154</v>
      </c>
      <c r="C33" s="1628" t="s">
        <v>149</v>
      </c>
      <c r="D33" s="1629" t="s">
        <v>2248</v>
      </c>
      <c r="E33" s="1642">
        <v>-0.02</v>
      </c>
      <c r="F33" s="1642">
        <v>0.02</v>
      </c>
      <c r="G33" s="1643">
        <v>-0.4</v>
      </c>
      <c r="H33" s="1643">
        <v>2.5</v>
      </c>
      <c r="I33" s="1635">
        <v>-0.40049968789001578</v>
      </c>
      <c r="J33" s="1635">
        <v>2.5000799987200408</v>
      </c>
      <c r="K33" s="1627"/>
      <c r="L33" s="1627"/>
      <c r="M33" s="1627"/>
    </row>
    <row r="34" spans="1:13" ht="12.75" x14ac:dyDescent="0.2">
      <c r="A34" s="1628" t="s">
        <v>152</v>
      </c>
      <c r="B34" s="1628" t="s">
        <v>154</v>
      </c>
      <c r="C34" s="1628" t="s">
        <v>150</v>
      </c>
      <c r="D34" s="1629" t="s">
        <v>2248</v>
      </c>
      <c r="E34" s="1642">
        <v>-0.02</v>
      </c>
      <c r="F34" s="1642">
        <v>0.02</v>
      </c>
      <c r="G34" s="1643">
        <v>-0.4024096385542168</v>
      </c>
      <c r="H34" s="1643">
        <v>2.5060240963855422</v>
      </c>
      <c r="I34" s="1635">
        <v>-0.4029063380009496</v>
      </c>
      <c r="J34" s="1635">
        <v>2.5061039028070988</v>
      </c>
      <c r="K34" s="1627"/>
      <c r="L34" s="1627"/>
      <c r="M34" s="1627"/>
    </row>
    <row r="35" spans="1:13" ht="12.75" x14ac:dyDescent="0.2">
      <c r="A35" s="1628" t="s">
        <v>152</v>
      </c>
      <c r="B35" s="1628" t="s">
        <v>154</v>
      </c>
      <c r="C35" s="1628" t="s">
        <v>14</v>
      </c>
      <c r="D35" s="1629" t="s">
        <v>2248</v>
      </c>
      <c r="E35" s="1642">
        <v>-0.05</v>
      </c>
      <c r="F35" s="1642">
        <v>0.05</v>
      </c>
      <c r="G35" s="1642">
        <v>-0.4</v>
      </c>
      <c r="H35" s="1642">
        <v>2.5</v>
      </c>
      <c r="I35" s="1635">
        <v>-0.40311288741492751</v>
      </c>
      <c r="J35" s="1635">
        <v>2.5004999500099974</v>
      </c>
      <c r="K35" s="1627"/>
      <c r="L35" s="1627"/>
      <c r="M35" s="1627"/>
    </row>
    <row r="36" spans="1:13" x14ac:dyDescent="0.2">
      <c r="A36" s="1628"/>
      <c r="B36" s="1628"/>
      <c r="C36" s="1628"/>
      <c r="D36" s="1629"/>
      <c r="E36" s="1640"/>
      <c r="F36" s="1640"/>
      <c r="G36" s="1640"/>
      <c r="H36" s="1640"/>
      <c r="I36" s="1640"/>
      <c r="J36" s="1640"/>
      <c r="K36" s="1627"/>
      <c r="L36" s="1627"/>
      <c r="M36" s="1627"/>
    </row>
    <row r="37" spans="1:13" ht="12.75" x14ac:dyDescent="0.2">
      <c r="A37" s="1628" t="s">
        <v>53</v>
      </c>
      <c r="B37" s="1628" t="s">
        <v>155</v>
      </c>
      <c r="C37" s="1628" t="s">
        <v>152</v>
      </c>
      <c r="D37" s="1629" t="s">
        <v>2246</v>
      </c>
      <c r="E37" s="1642">
        <v>-0.05</v>
      </c>
      <c r="F37" s="1642">
        <v>0.05</v>
      </c>
      <c r="G37" s="1642">
        <v>-0.02</v>
      </c>
      <c r="H37" s="1642">
        <v>0.02</v>
      </c>
      <c r="I37" s="1635">
        <v>-5.385164807134505E-2</v>
      </c>
      <c r="J37" s="1635">
        <v>5.385164807134505E-2</v>
      </c>
      <c r="K37" s="1627"/>
      <c r="L37" s="1627"/>
      <c r="M37" s="1627"/>
    </row>
    <row r="38" spans="1:13" ht="12.75" x14ac:dyDescent="0.2">
      <c r="A38" s="1628" t="s">
        <v>53</v>
      </c>
      <c r="B38" s="1628" t="s">
        <v>155</v>
      </c>
      <c r="C38" s="1628" t="s">
        <v>152</v>
      </c>
      <c r="D38" s="1629" t="s">
        <v>2247</v>
      </c>
      <c r="E38" s="1642">
        <v>-0.05</v>
      </c>
      <c r="F38" s="1642">
        <v>0.05</v>
      </c>
      <c r="G38" s="1642">
        <v>-0.4</v>
      </c>
      <c r="H38" s="1642">
        <v>1.4</v>
      </c>
      <c r="I38" s="1635">
        <v>-0.40311288741492751</v>
      </c>
      <c r="J38" s="1635">
        <v>1.4008925726121899</v>
      </c>
      <c r="K38" s="1627"/>
      <c r="L38" s="1627"/>
      <c r="M38" s="1627"/>
    </row>
    <row r="39" spans="1:13" ht="12.75" x14ac:dyDescent="0.2">
      <c r="A39" s="1628" t="s">
        <v>53</v>
      </c>
      <c r="B39" s="1628" t="s">
        <v>155</v>
      </c>
      <c r="C39" s="1628" t="s">
        <v>152</v>
      </c>
      <c r="D39" s="1629" t="s">
        <v>2248</v>
      </c>
      <c r="E39" s="1642">
        <v>-0.05</v>
      </c>
      <c r="F39" s="1642">
        <v>0.05</v>
      </c>
      <c r="G39" s="1642">
        <v>-0.5</v>
      </c>
      <c r="H39" s="1642">
        <v>0.5</v>
      </c>
      <c r="I39" s="1635">
        <v>-0.50249378105604448</v>
      </c>
      <c r="J39" s="1635">
        <v>0.50249378105604448</v>
      </c>
      <c r="K39" s="1627"/>
      <c r="L39" s="1627"/>
      <c r="M39" s="1627"/>
    </row>
    <row r="40" spans="1:13" x14ac:dyDescent="0.2">
      <c r="A40" s="1628"/>
      <c r="B40" s="1628"/>
      <c r="C40" s="1628"/>
      <c r="D40" s="1644"/>
      <c r="E40" s="1645"/>
      <c r="F40" s="1645"/>
      <c r="G40" s="1646"/>
      <c r="H40" s="1640"/>
      <c r="I40" s="1640"/>
      <c r="J40" s="1640"/>
      <c r="K40" s="1627"/>
      <c r="L40" s="1627"/>
      <c r="M40" s="1627"/>
    </row>
    <row r="41" spans="1:13" ht="12.75" x14ac:dyDescent="0.2">
      <c r="A41" s="1628" t="s">
        <v>41</v>
      </c>
      <c r="B41" s="1628" t="s">
        <v>156</v>
      </c>
      <c r="C41" s="1628" t="s">
        <v>157</v>
      </c>
      <c r="D41" s="1629" t="s">
        <v>2246</v>
      </c>
      <c r="E41" s="1641">
        <v>-0.05</v>
      </c>
      <c r="F41" s="1641">
        <v>0.05</v>
      </c>
      <c r="G41" s="1642">
        <v>-0.02</v>
      </c>
      <c r="H41" s="1642">
        <v>0.02</v>
      </c>
      <c r="I41" s="1635">
        <v>-5.385164807134505E-2</v>
      </c>
      <c r="J41" s="1635">
        <v>5.385164807134505E-2</v>
      </c>
      <c r="K41" s="1627"/>
      <c r="L41" s="1627"/>
      <c r="M41" s="1627"/>
    </row>
    <row r="42" spans="1:13" ht="12.75" x14ac:dyDescent="0.2">
      <c r="A42" s="1628" t="s">
        <v>41</v>
      </c>
      <c r="B42" s="1628" t="s">
        <v>156</v>
      </c>
      <c r="C42" s="1628" t="s">
        <v>157</v>
      </c>
      <c r="D42" s="1629" t="s">
        <v>2247</v>
      </c>
      <c r="E42" s="1641">
        <v>-0.05</v>
      </c>
      <c r="F42" s="1641">
        <v>0.05</v>
      </c>
      <c r="G42" s="1642">
        <v>-0.4</v>
      </c>
      <c r="H42" s="1642">
        <v>1.4</v>
      </c>
      <c r="I42" s="1635">
        <v>-0.40311288741492751</v>
      </c>
      <c r="J42" s="1635">
        <v>1.4008925726121899</v>
      </c>
      <c r="K42" s="1627"/>
      <c r="L42" s="1627"/>
      <c r="M42" s="1627"/>
    </row>
    <row r="43" spans="1:13" ht="12.75" x14ac:dyDescent="0.2">
      <c r="A43" s="1628" t="s">
        <v>41</v>
      </c>
      <c r="B43" s="1628" t="s">
        <v>156</v>
      </c>
      <c r="C43" s="1628" t="s">
        <v>157</v>
      </c>
      <c r="D43" s="1629" t="s">
        <v>2248</v>
      </c>
      <c r="E43" s="1641">
        <v>-0.05</v>
      </c>
      <c r="F43" s="1641">
        <v>0.05</v>
      </c>
      <c r="G43" s="1642">
        <v>-0.5</v>
      </c>
      <c r="H43" s="1642">
        <v>0.5</v>
      </c>
      <c r="I43" s="1635">
        <v>-0.50249378105604448</v>
      </c>
      <c r="J43" s="1635">
        <v>0.50249378105604448</v>
      </c>
      <c r="K43" s="1627"/>
      <c r="L43" s="1627"/>
      <c r="M43" s="1627"/>
    </row>
    <row r="44" spans="1:13" ht="12.75" x14ac:dyDescent="0.2">
      <c r="A44" s="1628" t="s">
        <v>41</v>
      </c>
      <c r="B44" s="1628" t="s">
        <v>156</v>
      </c>
      <c r="C44" s="1628" t="s">
        <v>158</v>
      </c>
      <c r="D44" s="1629" t="s">
        <v>2246</v>
      </c>
      <c r="E44" s="1642">
        <v>-0.1</v>
      </c>
      <c r="F44" s="1642">
        <v>0.1</v>
      </c>
      <c r="G44" s="1642">
        <v>-0.04</v>
      </c>
      <c r="H44" s="1642">
        <v>0.04</v>
      </c>
      <c r="I44" s="1635">
        <v>-0.1077032961426901</v>
      </c>
      <c r="J44" s="1635">
        <v>0.1077032961426901</v>
      </c>
      <c r="K44" s="1627"/>
      <c r="L44" s="1627"/>
      <c r="M44" s="1627"/>
    </row>
    <row r="45" spans="1:13" ht="12.75" x14ac:dyDescent="0.2">
      <c r="A45" s="1628" t="s">
        <v>41</v>
      </c>
      <c r="B45" s="1628" t="s">
        <v>156</v>
      </c>
      <c r="C45" s="1628" t="s">
        <v>158</v>
      </c>
      <c r="D45" s="1629" t="s">
        <v>2247</v>
      </c>
      <c r="E45" s="1642">
        <v>-0.1</v>
      </c>
      <c r="F45" s="1642">
        <v>0.1</v>
      </c>
      <c r="G45" s="1642">
        <v>-0.7</v>
      </c>
      <c r="H45" s="1642">
        <v>1.5</v>
      </c>
      <c r="I45" s="1635">
        <v>-0.70710678118654746</v>
      </c>
      <c r="J45" s="1635">
        <v>1.5033296378372907</v>
      </c>
      <c r="K45" s="1627"/>
      <c r="L45" s="1627"/>
      <c r="M45" s="1627"/>
    </row>
    <row r="46" spans="1:13" ht="12.75" x14ac:dyDescent="0.2">
      <c r="A46" s="1628" t="s">
        <v>41</v>
      </c>
      <c r="B46" s="1628" t="s">
        <v>156</v>
      </c>
      <c r="C46" s="1628" t="s">
        <v>158</v>
      </c>
      <c r="D46" s="1629" t="s">
        <v>2248</v>
      </c>
      <c r="E46" s="1642">
        <v>-0.1</v>
      </c>
      <c r="F46" s="1642">
        <v>0.1</v>
      </c>
      <c r="G46" s="1642">
        <v>-0.56999999999999995</v>
      </c>
      <c r="H46" s="1642">
        <v>1</v>
      </c>
      <c r="I46" s="1635">
        <v>-0.57870545184921141</v>
      </c>
      <c r="J46" s="1635">
        <v>1.004987562112089</v>
      </c>
      <c r="K46" s="1627"/>
      <c r="L46" s="1627"/>
      <c r="M46" s="1627"/>
    </row>
    <row r="47" spans="1:13" x14ac:dyDescent="0.2">
      <c r="A47" s="28"/>
      <c r="B47" s="28"/>
      <c r="C47" s="28"/>
      <c r="D47" s="335"/>
      <c r="E47" s="30"/>
      <c r="F47" s="30"/>
      <c r="G47" s="30"/>
      <c r="H47" s="30"/>
      <c r="I47" s="30"/>
      <c r="J47" s="30"/>
    </row>
    <row r="48" spans="1:13" ht="12.75" x14ac:dyDescent="0.2">
      <c r="A48" s="30" t="s">
        <v>159</v>
      </c>
      <c r="B48" s="30" t="s">
        <v>160</v>
      </c>
      <c r="C48" s="30" t="s">
        <v>152</v>
      </c>
      <c r="D48" s="335" t="s">
        <v>140</v>
      </c>
      <c r="E48" s="32">
        <v>-0.05</v>
      </c>
      <c r="F48" s="32">
        <v>0.05</v>
      </c>
      <c r="G48" s="32">
        <v>-0.04</v>
      </c>
      <c r="H48" s="32">
        <v>0.04</v>
      </c>
      <c r="I48" s="29">
        <v>-6.4031242374328487E-2</v>
      </c>
      <c r="J48" s="29">
        <v>6.4031242374328487E-2</v>
      </c>
    </row>
    <row r="49" spans="1:10" ht="12.75" x14ac:dyDescent="0.2">
      <c r="A49" s="30" t="s">
        <v>159</v>
      </c>
      <c r="B49" s="30" t="s">
        <v>160</v>
      </c>
      <c r="C49" s="30" t="s">
        <v>152</v>
      </c>
      <c r="D49" s="335" t="s">
        <v>141</v>
      </c>
      <c r="E49" s="32">
        <v>-0.05</v>
      </c>
      <c r="F49" s="32">
        <v>0.05</v>
      </c>
      <c r="G49" s="32">
        <v>-0.7</v>
      </c>
      <c r="H49" s="32">
        <v>1.5</v>
      </c>
      <c r="I49" s="29">
        <v>-0.70178344238090995</v>
      </c>
      <c r="J49" s="29">
        <v>1.5008331019803633</v>
      </c>
    </row>
    <row r="50" spans="1:10" ht="12.75" x14ac:dyDescent="0.2">
      <c r="A50" s="30" t="s">
        <v>159</v>
      </c>
      <c r="B50" s="30" t="s">
        <v>160</v>
      </c>
      <c r="C50" s="30" t="s">
        <v>152</v>
      </c>
      <c r="D50" s="335" t="s">
        <v>143</v>
      </c>
      <c r="E50" s="32">
        <v>-0.05</v>
      </c>
      <c r="F50" s="32">
        <v>0.05</v>
      </c>
      <c r="G50" s="32">
        <v>-0.56999999999999995</v>
      </c>
      <c r="H50" s="32">
        <v>1</v>
      </c>
      <c r="I50" s="29">
        <v>-0.57218878003679863</v>
      </c>
      <c r="J50" s="29">
        <v>1.0012492197250393</v>
      </c>
    </row>
    <row r="51" spans="1:10" ht="12.75" x14ac:dyDescent="0.2">
      <c r="A51" s="30" t="s">
        <v>161</v>
      </c>
      <c r="B51" s="30" t="s">
        <v>162</v>
      </c>
      <c r="C51" s="30" t="s">
        <v>152</v>
      </c>
      <c r="D51" s="335" t="s">
        <v>140</v>
      </c>
      <c r="E51" s="32">
        <v>-0.05</v>
      </c>
      <c r="F51" s="32">
        <v>0.05</v>
      </c>
      <c r="G51" s="32">
        <v>-0.02</v>
      </c>
      <c r="H51" s="32">
        <v>0.02</v>
      </c>
      <c r="I51" s="29">
        <v>-5.385164807134505E-2</v>
      </c>
      <c r="J51" s="29">
        <v>5.385164807134505E-2</v>
      </c>
    </row>
    <row r="52" spans="1:10" ht="12.75" x14ac:dyDescent="0.2">
      <c r="A52" s="30" t="s">
        <v>161</v>
      </c>
      <c r="B52" s="30" t="s">
        <v>162</v>
      </c>
      <c r="C52" s="30" t="s">
        <v>152</v>
      </c>
      <c r="D52" s="335" t="s">
        <v>141</v>
      </c>
      <c r="E52" s="32">
        <v>-0.05</v>
      </c>
      <c r="F52" s="32">
        <v>0.05</v>
      </c>
      <c r="G52" s="32">
        <v>-0.4</v>
      </c>
      <c r="H52" s="32">
        <v>1.4</v>
      </c>
      <c r="I52" s="29">
        <v>-0.40311288741492751</v>
      </c>
      <c r="J52" s="29">
        <v>1.4008925726121899</v>
      </c>
    </row>
    <row r="53" spans="1:10" ht="12.75" x14ac:dyDescent="0.2">
      <c r="A53" s="30" t="s">
        <v>161</v>
      </c>
      <c r="B53" s="30" t="s">
        <v>162</v>
      </c>
      <c r="C53" s="30" t="s">
        <v>152</v>
      </c>
      <c r="D53" s="335" t="s">
        <v>143</v>
      </c>
      <c r="E53" s="32">
        <v>-0.05</v>
      </c>
      <c r="F53" s="32">
        <v>0.05</v>
      </c>
      <c r="G53" s="32">
        <v>-0.5</v>
      </c>
      <c r="H53" s="32">
        <v>0.5</v>
      </c>
      <c r="I53" s="29">
        <v>-0.50249378105604448</v>
      </c>
      <c r="J53" s="29">
        <v>0.50249378105604448</v>
      </c>
    </row>
    <row r="54" spans="1:10" x14ac:dyDescent="0.2">
      <c r="A54" s="30"/>
      <c r="B54" s="30"/>
      <c r="C54" s="30"/>
      <c r="D54" s="30"/>
      <c r="E54" s="30"/>
      <c r="F54" s="30"/>
      <c r="G54" s="30"/>
      <c r="H54" s="30"/>
      <c r="I54" s="30"/>
      <c r="J54" s="30"/>
    </row>
    <row r="55" spans="1:10" x14ac:dyDescent="0.2">
      <c r="A55" s="1121" t="s">
        <v>2047</v>
      </c>
      <c r="B55" s="30"/>
      <c r="C55" s="30"/>
      <c r="D55" s="30"/>
      <c r="E55" s="30"/>
      <c r="F55" s="30"/>
      <c r="G55" s="30"/>
      <c r="H55" s="30"/>
      <c r="I55" s="30"/>
      <c r="J55" s="30"/>
    </row>
    <row r="56" spans="1:10" ht="12.75" x14ac:dyDescent="0.2">
      <c r="A56" s="1119" t="s">
        <v>25</v>
      </c>
      <c r="B56" s="1119" t="s">
        <v>2042</v>
      </c>
      <c r="C56" s="28" t="s">
        <v>150</v>
      </c>
      <c r="D56" s="335" t="s">
        <v>140</v>
      </c>
      <c r="E56" s="31">
        <v>-0.35</v>
      </c>
      <c r="F56" s="31">
        <v>0.35</v>
      </c>
    </row>
    <row r="57" spans="1:10" ht="12.75" x14ac:dyDescent="0.2">
      <c r="A57" s="1119" t="s">
        <v>25</v>
      </c>
      <c r="B57" s="1119" t="s">
        <v>2043</v>
      </c>
      <c r="C57" s="28" t="s">
        <v>150</v>
      </c>
      <c r="D57" s="335" t="s">
        <v>140</v>
      </c>
      <c r="E57" s="31">
        <v>-0.5</v>
      </c>
      <c r="F57" s="31">
        <v>0.5</v>
      </c>
    </row>
    <row r="58" spans="1:10" ht="12.75" customHeight="1" x14ac:dyDescent="0.2">
      <c r="A58" s="1119" t="s">
        <v>32</v>
      </c>
      <c r="B58" s="1120" t="s">
        <v>2044</v>
      </c>
      <c r="C58" s="28" t="s">
        <v>150</v>
      </c>
      <c r="D58" s="335" t="s">
        <v>140</v>
      </c>
      <c r="E58" s="31">
        <v>-0.5</v>
      </c>
      <c r="F58" s="31">
        <v>0.5</v>
      </c>
    </row>
    <row r="59" spans="1:10" ht="12.75" customHeight="1" x14ac:dyDescent="0.2">
      <c r="A59" s="1119" t="s">
        <v>32</v>
      </c>
      <c r="B59" s="1120" t="s">
        <v>2045</v>
      </c>
      <c r="C59" s="28" t="s">
        <v>150</v>
      </c>
      <c r="D59" s="335" t="s">
        <v>140</v>
      </c>
      <c r="E59" s="31">
        <v>-0.5</v>
      </c>
      <c r="F59" s="31">
        <v>0.5</v>
      </c>
    </row>
    <row r="60" spans="1:10" ht="12.75" x14ac:dyDescent="0.2">
      <c r="A60" s="1119" t="s">
        <v>21</v>
      </c>
      <c r="B60" s="1119" t="s">
        <v>2046</v>
      </c>
      <c r="C60" s="28" t="s">
        <v>150</v>
      </c>
      <c r="D60" s="335" t="s">
        <v>140</v>
      </c>
      <c r="E60" s="31">
        <v>-0.35</v>
      </c>
      <c r="F60" s="31">
        <v>0.35</v>
      </c>
    </row>
  </sheetData>
  <mergeCells count="8">
    <mergeCell ref="I3:J4"/>
    <mergeCell ref="A1:B1"/>
    <mergeCell ref="A3:A4"/>
    <mergeCell ref="B3:B4"/>
    <mergeCell ref="C3:C4"/>
    <mergeCell ref="D3:D4"/>
    <mergeCell ref="E3:F4"/>
    <mergeCell ref="G3:H4"/>
  </mergeCells>
  <hyperlinks>
    <hyperlink ref="A1" location="Contents!A1" display="To table of contents" xr:uid="{00000000-0004-0000-0600-000000000000}"/>
  </hyperlinks>
  <pageMargins left="0.70866141732283472" right="0.70866141732283472" top="0.55118110236220474" bottom="0.15748031496062992" header="0.31496062992125984" footer="0.31496062992125984"/>
  <pageSetup paperSize="9" scale="78" orientation="landscape" r:id="rId1"/>
  <customProperties>
    <customPr name="EpmWorksheetKeyString_GUID" r:id="rId2"/>
  </customPropertie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D633-08D9-4D1F-8DC3-4F243AD24F41}">
  <sheetPr codeName="Blad68">
    <tabColor theme="4" tint="0.79998168889431442"/>
    <pageSetUpPr fitToPage="1"/>
  </sheetPr>
  <dimension ref="A1:M40"/>
  <sheetViews>
    <sheetView zoomScale="75" workbookViewId="0">
      <selection activeCell="A2" sqref="A2:P43"/>
    </sheetView>
  </sheetViews>
  <sheetFormatPr defaultColWidth="10.6640625" defaultRowHeight="12.75" x14ac:dyDescent="0.2"/>
  <cols>
    <col min="1" max="1" width="11.1640625" style="19" customWidth="1"/>
    <col min="2" max="7" width="14.83203125" style="19" customWidth="1"/>
    <col min="8" max="10" width="15.5" style="19" customWidth="1"/>
    <col min="11" max="16384" width="10.6640625" style="19"/>
  </cols>
  <sheetData>
    <row r="1" spans="1:13" ht="30.75" customHeight="1" x14ac:dyDescent="0.2">
      <c r="A1" s="1744" t="s">
        <v>2</v>
      </c>
      <c r="B1" s="1744"/>
      <c r="C1" s="1744"/>
      <c r="D1" s="1744"/>
    </row>
    <row r="2" spans="1:13" ht="20.25" x14ac:dyDescent="0.3">
      <c r="A2" s="332" t="s">
        <v>1339</v>
      </c>
    </row>
    <row r="3" spans="1:13" ht="15" x14ac:dyDescent="0.25">
      <c r="A3" s="461"/>
      <c r="B3" s="1890" t="s">
        <v>1330</v>
      </c>
      <c r="C3" s="1891"/>
      <c r="D3" s="1890" t="s">
        <v>1331</v>
      </c>
      <c r="E3" s="1892"/>
      <c r="F3" s="1891"/>
      <c r="G3" s="1890" t="s">
        <v>1332</v>
      </c>
      <c r="H3" s="1891"/>
      <c r="I3" s="424" t="s">
        <v>1333</v>
      </c>
      <c r="J3" s="1893" t="s">
        <v>1334</v>
      </c>
      <c r="K3" s="1894"/>
      <c r="L3" s="1894"/>
      <c r="M3" s="1457" t="s">
        <v>2218</v>
      </c>
    </row>
    <row r="4" spans="1:13" x14ac:dyDescent="0.2">
      <c r="A4" s="37"/>
      <c r="B4" s="529" t="s">
        <v>105</v>
      </c>
      <c r="C4" s="530" t="s">
        <v>150</v>
      </c>
      <c r="D4" s="529" t="s">
        <v>105</v>
      </c>
      <c r="E4" s="530" t="s">
        <v>150</v>
      </c>
      <c r="F4" s="530" t="s">
        <v>14</v>
      </c>
      <c r="G4" s="529" t="s">
        <v>150</v>
      </c>
      <c r="H4" s="530" t="s">
        <v>14</v>
      </c>
      <c r="I4" s="529" t="s">
        <v>105</v>
      </c>
      <c r="J4" s="1399" t="s">
        <v>105</v>
      </c>
      <c r="K4" s="1401" t="s">
        <v>150</v>
      </c>
      <c r="L4" s="1401" t="s">
        <v>14</v>
      </c>
      <c r="M4" s="1457" t="s">
        <v>150</v>
      </c>
    </row>
    <row r="5" spans="1:13" x14ac:dyDescent="0.2">
      <c r="A5" s="40"/>
      <c r="B5" s="431" t="s">
        <v>175</v>
      </c>
      <c r="C5" s="431"/>
      <c r="D5" s="431"/>
      <c r="E5" s="431"/>
      <c r="F5" s="431"/>
      <c r="G5" s="431"/>
      <c r="H5" s="431"/>
      <c r="I5" s="431"/>
      <c r="J5" s="431"/>
      <c r="K5" s="431"/>
      <c r="L5" s="431"/>
      <c r="M5" s="440"/>
    </row>
    <row r="6" spans="1:13" x14ac:dyDescent="0.2">
      <c r="A6" s="38"/>
      <c r="M6" s="42"/>
    </row>
    <row r="7" spans="1:13" x14ac:dyDescent="0.2">
      <c r="A7" s="434">
        <v>1990</v>
      </c>
      <c r="B7" s="593">
        <v>9.4155827463708395</v>
      </c>
      <c r="C7" s="593">
        <v>4.6563702916075265</v>
      </c>
      <c r="D7" s="593">
        <v>5.9034311011357721</v>
      </c>
      <c r="E7" s="593">
        <v>4.6628187239411716</v>
      </c>
      <c r="F7" s="593">
        <v>0.24975434662539781</v>
      </c>
      <c r="G7" s="593">
        <v>4.0718887439798221</v>
      </c>
      <c r="H7" s="593">
        <v>0.24975434662539781</v>
      </c>
      <c r="I7" s="593">
        <v>1.6830204929688402</v>
      </c>
      <c r="J7" s="593">
        <v>0.48932393795492352</v>
      </c>
      <c r="K7" s="593">
        <v>4.6013260061825925</v>
      </c>
      <c r="L7" s="593">
        <v>0.24975434662539775</v>
      </c>
      <c r="M7" s="592">
        <v>4.0646660218386135</v>
      </c>
    </row>
    <row r="8" spans="1:13" x14ac:dyDescent="0.2">
      <c r="A8" s="434">
        <v>1991</v>
      </c>
      <c r="B8" s="593">
        <v>9.3808077348425858</v>
      </c>
      <c r="C8" s="593">
        <v>4.6282087470595172</v>
      </c>
      <c r="D8" s="593">
        <v>5.7887342240872579</v>
      </c>
      <c r="E8" s="593">
        <v>4.6498798360504701</v>
      </c>
      <c r="F8" s="593">
        <v>0.25193377480307988</v>
      </c>
      <c r="G8" s="593">
        <v>4.1006522332139665</v>
      </c>
      <c r="H8" s="593">
        <v>0.25193377480307982</v>
      </c>
      <c r="I8" s="593">
        <v>1.6683592956691369</v>
      </c>
      <c r="J8" s="593">
        <v>0.48535570041382536</v>
      </c>
      <c r="K8" s="593">
        <v>4.5767472305859567</v>
      </c>
      <c r="L8" s="593">
        <v>0.25193377480307982</v>
      </c>
      <c r="M8" s="592">
        <v>4.0682259063472408</v>
      </c>
    </row>
    <row r="9" spans="1:13" x14ac:dyDescent="0.2">
      <c r="A9" s="434">
        <v>1992</v>
      </c>
      <c r="B9" s="593">
        <v>8.6554420054606691</v>
      </c>
      <c r="C9" s="593">
        <v>4.5007302120748092</v>
      </c>
      <c r="D9" s="593">
        <v>5.4872713208855659</v>
      </c>
      <c r="E9" s="593">
        <v>4.5031725545567678</v>
      </c>
      <c r="F9" s="593">
        <v>0.25412480115024738</v>
      </c>
      <c r="G9" s="593">
        <v>3.9695732155028036</v>
      </c>
      <c r="H9" s="593">
        <v>0.25412480115024738</v>
      </c>
      <c r="I9" s="593">
        <v>1.6103541876169849</v>
      </c>
      <c r="J9" s="593">
        <v>0.47611869545237201</v>
      </c>
      <c r="K9" s="593">
        <v>4.4425492904619013</v>
      </c>
      <c r="L9" s="593">
        <v>0.25412480115024738</v>
      </c>
      <c r="M9" s="592">
        <v>3.7733656616525675</v>
      </c>
    </row>
    <row r="10" spans="1:13" x14ac:dyDescent="0.2">
      <c r="A10" s="434">
        <v>1993</v>
      </c>
      <c r="B10" s="593">
        <v>7.9781559666530777</v>
      </c>
      <c r="C10" s="593">
        <v>4.3663392514231987</v>
      </c>
      <c r="D10" s="593">
        <v>5.2073964270308073</v>
      </c>
      <c r="E10" s="593">
        <v>4.3678220060277821</v>
      </c>
      <c r="F10" s="593">
        <v>0.25633301574506823</v>
      </c>
      <c r="G10" s="593">
        <v>3.8941028285300425</v>
      </c>
      <c r="H10" s="593">
        <v>0.25633301574506823</v>
      </c>
      <c r="I10" s="593">
        <v>1.5543318507784458</v>
      </c>
      <c r="J10" s="593">
        <v>0.46708451603200929</v>
      </c>
      <c r="K10" s="593">
        <v>4.361367260546217</v>
      </c>
      <c r="L10" s="593">
        <v>0.25633301574506823</v>
      </c>
      <c r="M10" s="592">
        <v>3.7529547598378556</v>
      </c>
    </row>
    <row r="11" spans="1:13" x14ac:dyDescent="0.2">
      <c r="A11" s="434">
        <v>1994</v>
      </c>
      <c r="B11" s="593">
        <v>7.4227559587880778</v>
      </c>
      <c r="C11" s="593">
        <v>4.2484465953892885</v>
      </c>
      <c r="D11" s="593">
        <v>4.9526412099729962</v>
      </c>
      <c r="E11" s="593">
        <v>4.2195476796190601</v>
      </c>
      <c r="F11" s="593">
        <v>0.25855543840357953</v>
      </c>
      <c r="G11" s="593">
        <v>3.7935129839142041</v>
      </c>
      <c r="H11" s="593">
        <v>0.25855543840357947</v>
      </c>
      <c r="I11" s="593">
        <v>1.5024648183364244</v>
      </c>
      <c r="J11" s="593">
        <v>0.45886786382688882</v>
      </c>
      <c r="K11" s="593">
        <v>4.2437035103361129</v>
      </c>
      <c r="L11" s="593">
        <v>0.25855543840357953</v>
      </c>
      <c r="M11" s="592">
        <v>3.704452358736114</v>
      </c>
    </row>
    <row r="12" spans="1:13" x14ac:dyDescent="0.2">
      <c r="A12" s="434">
        <v>1995</v>
      </c>
      <c r="B12" s="593">
        <v>7.0222375651479991</v>
      </c>
      <c r="C12" s="593">
        <v>4.1253004648384639</v>
      </c>
      <c r="D12" s="593">
        <v>4.7273186043193016</v>
      </c>
      <c r="E12" s="593">
        <v>4.0820568382662339</v>
      </c>
      <c r="F12" s="593">
        <v>0.2607953604865354</v>
      </c>
      <c r="G12" s="593">
        <v>3.6832154754579776</v>
      </c>
      <c r="H12" s="593">
        <v>0.26079536048653545</v>
      </c>
      <c r="I12" s="593">
        <v>1.4555277409655745</v>
      </c>
      <c r="J12" s="593">
        <v>0.4514949786998777</v>
      </c>
      <c r="K12" s="593">
        <v>4.1381930445859325</v>
      </c>
      <c r="L12" s="593">
        <v>0.26079536048653545</v>
      </c>
      <c r="M12" s="592">
        <v>3.6516025907440408</v>
      </c>
    </row>
    <row r="13" spans="1:13" x14ac:dyDescent="0.2">
      <c r="A13" s="434">
        <v>1996</v>
      </c>
      <c r="B13" s="593">
        <v>6.7642400510264515</v>
      </c>
      <c r="C13" s="593">
        <v>4.0376088288887901</v>
      </c>
      <c r="D13" s="593">
        <v>4.5351032082355394</v>
      </c>
      <c r="E13" s="593">
        <v>3.989210039066688</v>
      </c>
      <c r="F13" s="593">
        <v>0.26305875445252791</v>
      </c>
      <c r="G13" s="593">
        <v>3.611131392996703</v>
      </c>
      <c r="H13" s="593">
        <v>0.26305875445252791</v>
      </c>
      <c r="I13" s="593">
        <v>1.4138926178423867</v>
      </c>
      <c r="J13" s="593">
        <v>0.44496470806197974</v>
      </c>
      <c r="K13" s="593">
        <v>4.0579846041999748</v>
      </c>
      <c r="L13" s="593">
        <v>0.26305875445252791</v>
      </c>
      <c r="M13" s="592">
        <v>3.6162107788363125</v>
      </c>
    </row>
    <row r="14" spans="1:13" x14ac:dyDescent="0.2">
      <c r="A14" s="434">
        <v>1997</v>
      </c>
      <c r="B14" s="593">
        <v>6.6222329917443314</v>
      </c>
      <c r="C14" s="593">
        <v>3.9530825923255222</v>
      </c>
      <c r="D14" s="593">
        <v>4.3981314982833712</v>
      </c>
      <c r="E14" s="593">
        <v>3.9109134253179398</v>
      </c>
      <c r="F14" s="593">
        <v>0.26534711940574585</v>
      </c>
      <c r="G14" s="593">
        <v>3.5560354661709082</v>
      </c>
      <c r="H14" s="593">
        <v>0.26534711940574573</v>
      </c>
      <c r="I14" s="593">
        <v>1.3848404673603547</v>
      </c>
      <c r="J14" s="593">
        <v>0.44123917759232001</v>
      </c>
      <c r="K14" s="593">
        <v>3.9983024493530039</v>
      </c>
      <c r="L14" s="593">
        <v>0.26534711940574579</v>
      </c>
      <c r="M14" s="592">
        <v>3.4977285985950304</v>
      </c>
    </row>
    <row r="15" spans="1:13" x14ac:dyDescent="0.2">
      <c r="A15" s="434">
        <v>1998</v>
      </c>
      <c r="B15" s="593">
        <v>6.5414590991284847</v>
      </c>
      <c r="C15" s="593">
        <v>3.8733202403346461</v>
      </c>
      <c r="D15" s="593">
        <v>4.2965357422607253</v>
      </c>
      <c r="E15" s="593">
        <v>3.8473439023170504</v>
      </c>
      <c r="F15" s="593">
        <v>0.26801937918542584</v>
      </c>
      <c r="G15" s="593">
        <v>3.5056332925189109</v>
      </c>
      <c r="H15" s="593">
        <v>0.26801937918542573</v>
      </c>
      <c r="I15" s="593">
        <v>1.3618609970496511</v>
      </c>
      <c r="J15" s="593">
        <v>0.43837736516946813</v>
      </c>
      <c r="K15" s="593">
        <v>3.9553515820003744</v>
      </c>
      <c r="L15" s="593">
        <v>0.26801937918542584</v>
      </c>
      <c r="M15" s="592">
        <v>3.4657094422531016</v>
      </c>
    </row>
    <row r="16" spans="1:13" x14ac:dyDescent="0.2">
      <c r="A16" s="434">
        <v>1999</v>
      </c>
      <c r="B16" s="593">
        <v>6.5033056248917003</v>
      </c>
      <c r="C16" s="593">
        <v>3.7992840107525234</v>
      </c>
      <c r="D16" s="593">
        <v>4.2230285097150899</v>
      </c>
      <c r="E16" s="593">
        <v>3.7971069250832929</v>
      </c>
      <c r="F16" s="593">
        <v>0.27038500328167508</v>
      </c>
      <c r="G16" s="593">
        <v>3.4678206207686766</v>
      </c>
      <c r="H16" s="593">
        <v>0.27038500328167508</v>
      </c>
      <c r="I16" s="593">
        <v>1.343926934968741</v>
      </c>
      <c r="J16" s="593">
        <v>0.43645894952343506</v>
      </c>
      <c r="K16" s="593">
        <v>3.9175454257962254</v>
      </c>
      <c r="L16" s="593">
        <v>0.27038500328167514</v>
      </c>
      <c r="M16" s="592">
        <v>3.4408009636278392</v>
      </c>
    </row>
    <row r="17" spans="1:13" x14ac:dyDescent="0.2">
      <c r="A17" s="434">
        <v>2000</v>
      </c>
      <c r="B17" s="593">
        <v>6.5003628208398281</v>
      </c>
      <c r="C17" s="593">
        <v>3.6973145099216804</v>
      </c>
      <c r="D17" s="593">
        <v>4.170917005949061</v>
      </c>
      <c r="E17" s="593">
        <v>3.702653466667603</v>
      </c>
      <c r="F17" s="593">
        <v>0.27267857121719125</v>
      </c>
      <c r="G17" s="593">
        <v>3.3583239172583568</v>
      </c>
      <c r="H17" s="593">
        <v>0.27267857121719136</v>
      </c>
      <c r="I17" s="593">
        <v>1.3298809704639132</v>
      </c>
      <c r="J17" s="593">
        <v>0.43556681019519689</v>
      </c>
      <c r="K17" s="593">
        <v>3.7991103429166091</v>
      </c>
      <c r="L17" s="593">
        <v>0.2726785712171913</v>
      </c>
      <c r="M17" s="592">
        <v>3.4118953827161711</v>
      </c>
    </row>
    <row r="18" spans="1:13" x14ac:dyDescent="0.2">
      <c r="A18" s="434">
        <v>2001</v>
      </c>
      <c r="B18" s="593">
        <v>6.4975933341845558</v>
      </c>
      <c r="C18" s="593">
        <v>3.6000107114995865</v>
      </c>
      <c r="D18" s="593">
        <v>4.119817883342562</v>
      </c>
      <c r="E18" s="593">
        <v>3.6162815319074553</v>
      </c>
      <c r="F18" s="593">
        <v>0.27543225337722588</v>
      </c>
      <c r="G18" s="593">
        <v>3.2615549885569659</v>
      </c>
      <c r="H18" s="593">
        <v>0.27543225337722588</v>
      </c>
      <c r="I18" s="593">
        <v>1.3152705232925725</v>
      </c>
      <c r="J18" s="593">
        <v>0.43401766555493237</v>
      </c>
      <c r="K18" s="593">
        <v>3.7119018084819535</v>
      </c>
      <c r="L18" s="593">
        <v>0.27543225337722599</v>
      </c>
      <c r="M18" s="592">
        <v>3.2855557179498311</v>
      </c>
    </row>
    <row r="19" spans="1:13" x14ac:dyDescent="0.2">
      <c r="A19" s="434">
        <v>2002</v>
      </c>
      <c r="B19" s="593">
        <v>6.5264344156709324</v>
      </c>
      <c r="C19" s="593">
        <v>3.5185650735895959</v>
      </c>
      <c r="D19" s="593">
        <v>4.0959589227297313</v>
      </c>
      <c r="E19" s="593">
        <v>3.5354196047476139</v>
      </c>
      <c r="F19" s="593">
        <v>0.27806205202915873</v>
      </c>
      <c r="G19" s="593">
        <v>3.1958904633246661</v>
      </c>
      <c r="H19" s="593">
        <v>0.2780620520291589</v>
      </c>
      <c r="I19" s="593">
        <v>1.3081822086825654</v>
      </c>
      <c r="J19" s="593">
        <v>0.43439707028449659</v>
      </c>
      <c r="K19" s="593">
        <v>3.6250163442488117</v>
      </c>
      <c r="L19" s="593">
        <v>0.27806205202915885</v>
      </c>
      <c r="M19" s="592">
        <v>3.219652614117761</v>
      </c>
    </row>
    <row r="20" spans="1:13" x14ac:dyDescent="0.2">
      <c r="A20" s="434">
        <v>2003</v>
      </c>
      <c r="B20" s="593">
        <v>6.5353126704145001</v>
      </c>
      <c r="C20" s="593">
        <v>3.4170608735391244</v>
      </c>
      <c r="D20" s="593">
        <v>4.0720470670745872</v>
      </c>
      <c r="E20" s="593">
        <v>3.4175257554248315</v>
      </c>
      <c r="F20" s="593">
        <v>0.28036754619271043</v>
      </c>
      <c r="G20" s="593">
        <v>3.1354042543071778</v>
      </c>
      <c r="H20" s="593">
        <v>0.28036754619271048</v>
      </c>
      <c r="I20" s="593">
        <v>1.2979724261128216</v>
      </c>
      <c r="J20" s="593">
        <v>0.43330114297008909</v>
      </c>
      <c r="K20" s="593">
        <v>3.5222231943573372</v>
      </c>
      <c r="L20" s="593">
        <v>0.28036754619271048</v>
      </c>
      <c r="M20" s="592">
        <v>3.1758183565809692</v>
      </c>
    </row>
    <row r="21" spans="1:13" x14ac:dyDescent="0.2">
      <c r="A21" s="434">
        <v>2004</v>
      </c>
      <c r="B21" s="593">
        <v>6.5769061953054768</v>
      </c>
      <c r="C21" s="593">
        <v>3.2744857537392189</v>
      </c>
      <c r="D21" s="593">
        <v>4.0414850368750752</v>
      </c>
      <c r="E21" s="593">
        <v>3.2647280105593435</v>
      </c>
      <c r="F21" s="593">
        <v>0.28266698002409296</v>
      </c>
      <c r="G21" s="593">
        <v>3.0293241573981309</v>
      </c>
      <c r="H21" s="593">
        <v>0.28266698002409296</v>
      </c>
      <c r="I21" s="593">
        <v>1.2959006869477872</v>
      </c>
      <c r="J21" s="593">
        <v>0.43453098477053664</v>
      </c>
      <c r="K21" s="593">
        <v>3.4351814052928216</v>
      </c>
      <c r="L21" s="593">
        <v>0.28266698002409291</v>
      </c>
      <c r="M21" s="592">
        <v>3.1542075672939061</v>
      </c>
    </row>
    <row r="22" spans="1:13" x14ac:dyDescent="0.2">
      <c r="A22" s="434">
        <v>2005</v>
      </c>
      <c r="B22" s="593">
        <v>6.6202619739251549</v>
      </c>
      <c r="C22" s="593">
        <v>3.1187351562500001</v>
      </c>
      <c r="D22" s="593">
        <v>3.9805377979445007</v>
      </c>
      <c r="E22" s="593">
        <v>3.1059583401461555</v>
      </c>
      <c r="F22" s="593">
        <v>0.28546746789734168</v>
      </c>
      <c r="G22" s="593">
        <v>2.873646120968226</v>
      </c>
      <c r="H22" s="593">
        <v>0.28546746789734168</v>
      </c>
      <c r="I22" s="593">
        <v>1.2970879752763227</v>
      </c>
      <c r="J22" s="593">
        <v>0.43612501587231722</v>
      </c>
      <c r="K22" s="593">
        <v>3.2802431877622551</v>
      </c>
      <c r="L22" s="593">
        <v>0.28546746789734173</v>
      </c>
      <c r="M22" s="592">
        <v>3.1166409364436927</v>
      </c>
    </row>
    <row r="23" spans="1:13" x14ac:dyDescent="0.2">
      <c r="A23" s="434">
        <v>2006</v>
      </c>
      <c r="B23" s="593">
        <v>6.6649067541332281</v>
      </c>
      <c r="C23" s="593">
        <v>2.9578571473716706</v>
      </c>
      <c r="D23" s="593">
        <v>3.8837131254509005</v>
      </c>
      <c r="E23" s="593">
        <v>2.931588238244347</v>
      </c>
      <c r="F23" s="593">
        <v>0.28850033481904014</v>
      </c>
      <c r="G23" s="593">
        <v>2.7162473623771382</v>
      </c>
      <c r="H23" s="593">
        <v>0.28850033481904014</v>
      </c>
      <c r="I23" s="593">
        <v>1.2868050005101399</v>
      </c>
      <c r="J23" s="593">
        <v>0.43063445249406707</v>
      </c>
      <c r="K23" s="593">
        <v>3.164905553386852</v>
      </c>
      <c r="L23" s="593">
        <v>0.28850033481904008</v>
      </c>
      <c r="M23" s="592">
        <v>2.7354169632089214</v>
      </c>
    </row>
    <row r="24" spans="1:13" x14ac:dyDescent="0.2">
      <c r="A24" s="434">
        <v>2007</v>
      </c>
      <c r="B24" s="593">
        <v>6.7097854597477884</v>
      </c>
      <c r="C24" s="593">
        <v>2.7866244839327599</v>
      </c>
      <c r="D24" s="593">
        <v>3.7992191592156437</v>
      </c>
      <c r="E24" s="593">
        <v>2.7435849687230798</v>
      </c>
      <c r="F24" s="593">
        <v>0.2917534741683494</v>
      </c>
      <c r="G24" s="593">
        <v>2.5492041297833077</v>
      </c>
      <c r="H24" s="593">
        <v>0.2917534741683494</v>
      </c>
      <c r="I24" s="593">
        <v>1.2772358061726152</v>
      </c>
      <c r="J24" s="593">
        <v>0.42549645067903014</v>
      </c>
      <c r="K24" s="593">
        <v>3.0191635074866032</v>
      </c>
      <c r="L24" s="593">
        <v>0.29175347416834929</v>
      </c>
      <c r="M24" s="592">
        <v>2.6431433682720007</v>
      </c>
    </row>
    <row r="25" spans="1:13" x14ac:dyDescent="0.2">
      <c r="A25" s="434">
        <v>2008</v>
      </c>
      <c r="B25" s="593">
        <v>6.7543530158357399</v>
      </c>
      <c r="C25" s="593">
        <v>2.3204837740921076</v>
      </c>
      <c r="D25" s="593">
        <v>3.7156713520737541</v>
      </c>
      <c r="E25" s="593">
        <v>2.3013579990544404</v>
      </c>
      <c r="F25" s="593">
        <v>0.29553120968169128</v>
      </c>
      <c r="G25" s="593">
        <v>2.1183975381173341</v>
      </c>
      <c r="H25" s="593">
        <v>0.29553120968169128</v>
      </c>
      <c r="I25" s="593">
        <v>1.2690329807388359</v>
      </c>
      <c r="J25" s="593">
        <v>0.42094334463739402</v>
      </c>
      <c r="K25" s="593">
        <v>2.5499515452209134</v>
      </c>
      <c r="L25" s="593">
        <v>0.29553120968169128</v>
      </c>
      <c r="M25" s="592">
        <v>2.2857232348156491</v>
      </c>
    </row>
    <row r="26" spans="1:13" x14ac:dyDescent="0.2">
      <c r="A26" s="434">
        <v>2009</v>
      </c>
      <c r="B26" s="593">
        <v>6.7986629630651665</v>
      </c>
      <c r="C26" s="593">
        <v>2.0012551245493966</v>
      </c>
      <c r="D26" s="593">
        <v>3.6313178074280432</v>
      </c>
      <c r="E26" s="593">
        <v>2.02211084755504</v>
      </c>
      <c r="F26" s="593">
        <v>0.29881660937423726</v>
      </c>
      <c r="G26" s="593">
        <v>1.8215677503926824</v>
      </c>
      <c r="H26" s="593">
        <v>0.29881660937423732</v>
      </c>
      <c r="I26" s="593">
        <v>1.2553209177403684</v>
      </c>
      <c r="J26" s="593">
        <v>0.40801584668357954</v>
      </c>
      <c r="K26" s="593">
        <v>2.2228729706979702</v>
      </c>
      <c r="L26" s="593">
        <v>0.29881660937423732</v>
      </c>
      <c r="M26" s="592">
        <v>2.0183406462317097</v>
      </c>
    </row>
    <row r="27" spans="1:13" x14ac:dyDescent="0.2">
      <c r="A27" s="434">
        <v>2010</v>
      </c>
      <c r="B27" s="593">
        <v>6.8428539888256106</v>
      </c>
      <c r="C27" s="593">
        <v>1.8338482297973624</v>
      </c>
      <c r="D27" s="593">
        <v>3.578845325616073</v>
      </c>
      <c r="E27" s="593">
        <v>1.8843836208938975</v>
      </c>
      <c r="F27" s="593">
        <v>0.30098813810241476</v>
      </c>
      <c r="G27" s="593">
        <v>1.6827893252933759</v>
      </c>
      <c r="H27" s="593">
        <v>0.3009881381024147</v>
      </c>
      <c r="I27" s="593">
        <v>1.2433914957254322</v>
      </c>
      <c r="J27" s="593">
        <v>0.39573872448938596</v>
      </c>
      <c r="K27" s="593">
        <v>2.0749186510007109</v>
      </c>
      <c r="L27" s="593">
        <v>0.30098813810241459</v>
      </c>
      <c r="M27" s="592">
        <v>1.8777389771745776</v>
      </c>
    </row>
    <row r="28" spans="1:13" x14ac:dyDescent="0.2">
      <c r="A28" s="434">
        <v>2011</v>
      </c>
      <c r="B28" s="593">
        <v>6.8870528227032946</v>
      </c>
      <c r="C28" s="593">
        <v>1.6903788821701593</v>
      </c>
      <c r="D28" s="593">
        <v>3.5520239780153116</v>
      </c>
      <c r="E28" s="593">
        <v>1.7723389507613161</v>
      </c>
      <c r="F28" s="593">
        <v>0.3031488219185724</v>
      </c>
      <c r="G28" s="593">
        <v>1.5731956684479527</v>
      </c>
      <c r="H28" s="593">
        <v>0.30314882191857234</v>
      </c>
      <c r="I28" s="593">
        <v>1.2332621980983309</v>
      </c>
      <c r="J28" s="593">
        <v>0.38424021268043956</v>
      </c>
      <c r="K28" s="593">
        <v>1.9463462751719767</v>
      </c>
      <c r="L28" s="593">
        <v>0.3031488219185724</v>
      </c>
      <c r="M28" s="592">
        <v>1.7213391054531844</v>
      </c>
    </row>
    <row r="29" spans="1:13" x14ac:dyDescent="0.2">
      <c r="A29" s="434">
        <v>2012</v>
      </c>
      <c r="B29" s="593">
        <v>6.9315481632380855</v>
      </c>
      <c r="C29" s="593">
        <v>1.5959748506604954</v>
      </c>
      <c r="D29" s="593">
        <v>3.4995946383477876</v>
      </c>
      <c r="E29" s="593">
        <v>1.7097443119633537</v>
      </c>
      <c r="F29" s="593">
        <v>0.30549947443224923</v>
      </c>
      <c r="G29" s="593">
        <v>1.5406725703198363</v>
      </c>
      <c r="H29" s="593">
        <v>0.30549947443224923</v>
      </c>
      <c r="I29" s="593">
        <v>1.2252291014485379</v>
      </c>
      <c r="J29" s="593">
        <v>0.37340163019262157</v>
      </c>
      <c r="K29" s="593">
        <v>1.9016224508336417</v>
      </c>
      <c r="L29" s="593">
        <v>0.30549947443224917</v>
      </c>
      <c r="M29" s="592">
        <v>1.5701696902766924</v>
      </c>
    </row>
    <row r="30" spans="1:13" x14ac:dyDescent="0.2">
      <c r="A30" s="434">
        <v>2013</v>
      </c>
      <c r="B30" s="593">
        <v>6.9762500181450111</v>
      </c>
      <c r="C30" s="593">
        <v>1.4714158216816045</v>
      </c>
      <c r="D30" s="593">
        <v>3.4642604075714813</v>
      </c>
      <c r="E30" s="593">
        <v>1.6329125009507528</v>
      </c>
      <c r="F30" s="593">
        <v>0.30747439523399472</v>
      </c>
      <c r="G30" s="593">
        <v>1.481434514284244</v>
      </c>
      <c r="H30" s="593">
        <v>0.30747439523399478</v>
      </c>
      <c r="I30" s="593">
        <v>1.219757416493868</v>
      </c>
      <c r="J30" s="593">
        <v>0.36376578733333242</v>
      </c>
      <c r="K30" s="593">
        <v>1.8559398414303494</v>
      </c>
      <c r="L30" s="593">
        <v>0.30747439523399472</v>
      </c>
      <c r="M30" s="592">
        <v>1.4551588050816762</v>
      </c>
    </row>
    <row r="31" spans="1:13" x14ac:dyDescent="0.2">
      <c r="A31" s="434">
        <v>2014</v>
      </c>
      <c r="B31" s="593">
        <v>7.0213623222569481</v>
      </c>
      <c r="C31" s="593">
        <v>1.356202796984141</v>
      </c>
      <c r="D31" s="593">
        <v>3.4460324616985494</v>
      </c>
      <c r="E31" s="593">
        <v>1.5535366334906766</v>
      </c>
      <c r="F31" s="593">
        <v>0.30933138122936438</v>
      </c>
      <c r="G31" s="593">
        <v>1.4280955724386903</v>
      </c>
      <c r="H31" s="593">
        <v>0.30933138122936443</v>
      </c>
      <c r="I31" s="593">
        <v>1.2197363779362327</v>
      </c>
      <c r="J31" s="593">
        <v>0.35557527538423406</v>
      </c>
      <c r="K31" s="593">
        <v>1.7810393453959681</v>
      </c>
      <c r="L31" s="593">
        <v>0.30933138122936432</v>
      </c>
      <c r="M31" s="592">
        <v>1.3583676091874159</v>
      </c>
    </row>
    <row r="32" spans="1:13" x14ac:dyDescent="0.2">
      <c r="A32" s="434">
        <v>2015</v>
      </c>
      <c r="B32" s="593">
        <v>7.0667431698943464</v>
      </c>
      <c r="C32" s="593">
        <v>1.2444489760833894</v>
      </c>
      <c r="D32" s="593">
        <v>3.4312657187996405</v>
      </c>
      <c r="E32" s="593">
        <v>1.4626847284493598</v>
      </c>
      <c r="F32" s="593">
        <v>0.31149014069379155</v>
      </c>
      <c r="G32" s="593">
        <v>1.3582159348716358</v>
      </c>
      <c r="H32" s="593">
        <v>0.31149014069379155</v>
      </c>
      <c r="I32" s="593">
        <v>1.2215871893683543</v>
      </c>
      <c r="J32" s="593">
        <v>0.34863860176205647</v>
      </c>
      <c r="K32" s="593">
        <v>1.722315803470114</v>
      </c>
      <c r="L32" s="593">
        <v>0.3114901406937915</v>
      </c>
      <c r="M32" s="592">
        <v>1.2451730391248566</v>
      </c>
    </row>
    <row r="33" spans="1:13" x14ac:dyDescent="0.2">
      <c r="A33" s="434">
        <v>2016</v>
      </c>
      <c r="B33" s="593">
        <v>7.1111257481820083</v>
      </c>
      <c r="C33" s="593">
        <v>1.1442108066844117</v>
      </c>
      <c r="D33" s="593">
        <v>3.4171476679994872</v>
      </c>
      <c r="E33" s="593">
        <v>1.3747792557643272</v>
      </c>
      <c r="F33" s="593">
        <v>0.31407048255870124</v>
      </c>
      <c r="G33" s="593">
        <v>1.2996685662287457</v>
      </c>
      <c r="H33" s="593">
        <v>0.31407048255870118</v>
      </c>
      <c r="I33" s="593">
        <v>1.2245918819689348</v>
      </c>
      <c r="J33" s="593">
        <v>0.34313912912040773</v>
      </c>
      <c r="K33" s="593">
        <v>1.6670995423401063</v>
      </c>
      <c r="L33" s="593">
        <v>0.31407048255870124</v>
      </c>
      <c r="M33" s="592">
        <v>1.1104074967088009</v>
      </c>
    </row>
    <row r="34" spans="1:13" x14ac:dyDescent="0.2">
      <c r="A34" s="434">
        <v>2017</v>
      </c>
      <c r="B34" s="593">
        <v>7.1546556208994154</v>
      </c>
      <c r="C34" s="593">
        <v>1.0545766039549185</v>
      </c>
      <c r="D34" s="593">
        <v>3.4048534664033943</v>
      </c>
      <c r="E34" s="593">
        <v>1.2933361312416021</v>
      </c>
      <c r="F34" s="593">
        <v>0.31716204964645417</v>
      </c>
      <c r="G34" s="593">
        <v>1.2368056439928923</v>
      </c>
      <c r="H34" s="593">
        <v>0.31716204964645428</v>
      </c>
      <c r="I34" s="593">
        <v>1.2283607440925415</v>
      </c>
      <c r="J34" s="593">
        <v>0.33900005101740283</v>
      </c>
      <c r="K34" s="593">
        <v>1.6115313481737477</v>
      </c>
      <c r="L34" s="593">
        <v>0.31716204964645428</v>
      </c>
      <c r="M34" s="592">
        <v>0.99724297996336342</v>
      </c>
    </row>
    <row r="35" spans="1:13" x14ac:dyDescent="0.2">
      <c r="A35" s="434">
        <v>2018</v>
      </c>
      <c r="B35" s="593">
        <v>7.1980205252861573</v>
      </c>
      <c r="C35" s="593">
        <v>0.96220337535244194</v>
      </c>
      <c r="D35" s="593">
        <v>3.3896588424001792</v>
      </c>
      <c r="E35" s="593">
        <v>1.2168193334293782</v>
      </c>
      <c r="F35" s="593">
        <v>0.32049144050134082</v>
      </c>
      <c r="G35" s="593">
        <v>1.1739013691646187</v>
      </c>
      <c r="H35" s="593">
        <v>0.32049144050134087</v>
      </c>
      <c r="I35" s="593">
        <v>1.2325678116948493</v>
      </c>
      <c r="J35" s="593">
        <v>0.33587134370276855</v>
      </c>
      <c r="K35" s="593">
        <v>1.5537349168704404</v>
      </c>
      <c r="L35" s="593">
        <v>0.32049144050134093</v>
      </c>
      <c r="M35" s="592">
        <v>0.90630934993946033</v>
      </c>
    </row>
    <row r="36" spans="1:13" x14ac:dyDescent="0.2">
      <c r="A36" s="434">
        <v>2019</v>
      </c>
      <c r="B36" s="593">
        <v>7.2418598975626214</v>
      </c>
      <c r="C36" s="593">
        <v>0.87856945648048923</v>
      </c>
      <c r="D36" s="593">
        <v>3.3737263216162585</v>
      </c>
      <c r="E36" s="593">
        <v>1.1510523917510787</v>
      </c>
      <c r="F36" s="593">
        <v>0.32413527825229044</v>
      </c>
      <c r="G36" s="593">
        <v>1.1130678945058299</v>
      </c>
      <c r="H36" s="593">
        <v>0.32413527825229044</v>
      </c>
      <c r="I36" s="593">
        <v>1.2370131360913741</v>
      </c>
      <c r="J36" s="593">
        <v>0.33370198511213539</v>
      </c>
      <c r="K36" s="593">
        <v>1.4856505463443292</v>
      </c>
      <c r="L36" s="593">
        <v>0.32413527825229044</v>
      </c>
      <c r="M36" s="592">
        <v>0.8284227917639414</v>
      </c>
    </row>
    <row r="37" spans="1:13" x14ac:dyDescent="0.2">
      <c r="A37" s="434">
        <v>2020</v>
      </c>
      <c r="B37" s="593">
        <v>6.5372517837149218</v>
      </c>
      <c r="C37" s="593">
        <v>0.80711274049092308</v>
      </c>
      <c r="D37" s="593">
        <v>3.1773988227472456</v>
      </c>
      <c r="E37" s="593">
        <v>1.0998772803938059</v>
      </c>
      <c r="F37" s="593">
        <v>0.32770959245430725</v>
      </c>
      <c r="G37" s="593">
        <v>1.0554424395695912</v>
      </c>
      <c r="H37" s="593">
        <v>0.32770959245430731</v>
      </c>
      <c r="I37" s="593">
        <v>1.2344127333384851</v>
      </c>
      <c r="J37" s="593">
        <v>0.32138403566132784</v>
      </c>
      <c r="K37" s="593">
        <v>1.4327726894669481</v>
      </c>
      <c r="L37" s="593">
        <v>0.32770959245430731</v>
      </c>
      <c r="M37" s="592">
        <v>0.75251848015136824</v>
      </c>
    </row>
    <row r="38" spans="1:13" x14ac:dyDescent="0.2">
      <c r="A38" s="434">
        <v>2021</v>
      </c>
      <c r="B38" s="593">
        <v>5.8577939270107233</v>
      </c>
      <c r="C38" s="593">
        <v>0.73398555077279404</v>
      </c>
      <c r="D38" s="593">
        <v>2.9851424818173116</v>
      </c>
      <c r="E38" s="593">
        <v>1.0087422601455924</v>
      </c>
      <c r="F38" s="593">
        <v>0.32666584400747634</v>
      </c>
      <c r="G38" s="593">
        <v>1.0067353074144019</v>
      </c>
      <c r="H38" s="593">
        <v>0.32666584400747622</v>
      </c>
      <c r="I38" s="593">
        <v>1.2322203106852472</v>
      </c>
      <c r="J38" s="593">
        <v>0.30988848139773439</v>
      </c>
      <c r="K38" s="593">
        <v>1.3212885924289133</v>
      </c>
      <c r="L38" s="593">
        <v>0.32666584400747622</v>
      </c>
      <c r="M38" s="592">
        <v>0.64317830439699442</v>
      </c>
    </row>
    <row r="39" spans="1:13" x14ac:dyDescent="0.2">
      <c r="A39" s="1487"/>
      <c r="B39" s="523"/>
      <c r="C39" s="523"/>
      <c r="D39" s="523"/>
      <c r="E39" s="523"/>
      <c r="F39" s="523"/>
      <c r="G39" s="670"/>
      <c r="H39" s="523"/>
      <c r="I39" s="523"/>
      <c r="J39" s="523"/>
      <c r="K39" s="523"/>
      <c r="L39" s="523"/>
      <c r="M39" s="525"/>
    </row>
    <row r="40" spans="1:13" x14ac:dyDescent="0.2">
      <c r="A40" s="19" t="s">
        <v>545</v>
      </c>
    </row>
  </sheetData>
  <mergeCells count="5">
    <mergeCell ref="A1:D1"/>
    <mergeCell ref="B3:C3"/>
    <mergeCell ref="D3:F3"/>
    <mergeCell ref="G3:H3"/>
    <mergeCell ref="J3:L3"/>
  </mergeCells>
  <hyperlinks>
    <hyperlink ref="A1" location="Contents!A1" display="To table of contents" xr:uid="{B4C9FEFB-800A-40BB-B1F8-B6B95C33BDFE}"/>
  </hyperlinks>
  <pageMargins left="0.75" right="0.75" top="1" bottom="1" header="0.5" footer="0.5"/>
  <pageSetup paperSize="9" scale="84" orientation="landscape" r:id="rId1"/>
  <headerFooter alignWithMargins="0"/>
  <customProperties>
    <customPr name="EpmWorksheetKeyString_GUID" r:id="rId2"/>
  </customPropertie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4635-8862-43DA-B030-67FEAFCE91B7}">
  <sheetPr codeName="Blad69">
    <tabColor theme="4" tint="0.79998168889431442"/>
    <pageSetUpPr fitToPage="1"/>
  </sheetPr>
  <dimension ref="A1:M40"/>
  <sheetViews>
    <sheetView zoomScaleNormal="100" workbookViewId="0">
      <selection activeCell="A2" sqref="A2:Q51"/>
    </sheetView>
  </sheetViews>
  <sheetFormatPr defaultColWidth="10.6640625" defaultRowHeight="12.75" x14ac:dyDescent="0.2"/>
  <cols>
    <col min="1" max="1" width="10.6640625" style="19"/>
    <col min="2" max="8" width="14.83203125" style="19" customWidth="1"/>
    <col min="9" max="12" width="15.5" style="19" customWidth="1"/>
    <col min="13" max="16384" width="10.6640625" style="19"/>
  </cols>
  <sheetData>
    <row r="1" spans="1:13" ht="30" customHeight="1" x14ac:dyDescent="0.2">
      <c r="A1" s="1744" t="s">
        <v>2</v>
      </c>
      <c r="B1" s="1744"/>
      <c r="C1" s="1744"/>
      <c r="D1" s="1744"/>
    </row>
    <row r="2" spans="1:13" ht="20.25" x14ac:dyDescent="0.3">
      <c r="A2" s="332" t="s">
        <v>1340</v>
      </c>
    </row>
    <row r="3" spans="1:13" ht="15" x14ac:dyDescent="0.25">
      <c r="A3" s="461"/>
      <c r="B3" s="1890" t="s">
        <v>1330</v>
      </c>
      <c r="C3" s="1891"/>
      <c r="D3" s="1890" t="s">
        <v>1331</v>
      </c>
      <c r="E3" s="1892"/>
      <c r="F3" s="1891"/>
      <c r="G3" s="1890" t="s">
        <v>1332</v>
      </c>
      <c r="H3" s="1891"/>
      <c r="I3" s="424" t="s">
        <v>1333</v>
      </c>
      <c r="J3" s="1890" t="s">
        <v>1334</v>
      </c>
      <c r="K3" s="1892"/>
      <c r="L3" s="1894"/>
      <c r="M3" s="1457" t="s">
        <v>2218</v>
      </c>
    </row>
    <row r="4" spans="1:13" x14ac:dyDescent="0.2">
      <c r="A4" s="37"/>
      <c r="B4" s="465" t="s">
        <v>105</v>
      </c>
      <c r="C4" s="466" t="s">
        <v>150</v>
      </c>
      <c r="D4" s="465" t="s">
        <v>105</v>
      </c>
      <c r="E4" s="466" t="s">
        <v>150</v>
      </c>
      <c r="F4" s="667" t="s">
        <v>14</v>
      </c>
      <c r="G4" s="465" t="s">
        <v>150</v>
      </c>
      <c r="H4" s="466" t="s">
        <v>14</v>
      </c>
      <c r="I4" s="465" t="s">
        <v>105</v>
      </c>
      <c r="J4" s="465" t="s">
        <v>105</v>
      </c>
      <c r="K4" s="667" t="s">
        <v>150</v>
      </c>
      <c r="L4" s="1401" t="s">
        <v>14</v>
      </c>
      <c r="M4" s="1457" t="s">
        <v>150</v>
      </c>
    </row>
    <row r="5" spans="1:13" x14ac:dyDescent="0.2">
      <c r="A5" s="40"/>
      <c r="B5" s="33" t="s">
        <v>175</v>
      </c>
      <c r="C5" s="431"/>
      <c r="D5" s="431"/>
      <c r="E5" s="431"/>
      <c r="F5" s="431"/>
      <c r="G5" s="431"/>
      <c r="H5" s="431"/>
      <c r="I5" s="431"/>
      <c r="J5" s="431"/>
      <c r="K5" s="431"/>
      <c r="M5" s="440"/>
    </row>
    <row r="6" spans="1:13" x14ac:dyDescent="0.2">
      <c r="A6" s="38"/>
      <c r="B6" s="37"/>
      <c r="M6" s="42"/>
    </row>
    <row r="7" spans="1:13" x14ac:dyDescent="0.2">
      <c r="A7" s="434">
        <v>1990</v>
      </c>
      <c r="B7" s="594">
        <v>15.909743823635436</v>
      </c>
      <c r="C7" s="586">
        <v>0.31670115113006758</v>
      </c>
      <c r="D7" s="593">
        <v>10.66150372071484</v>
      </c>
      <c r="E7" s="586">
        <v>0.32505950605643469</v>
      </c>
      <c r="F7" s="586">
        <v>0.28143049282579308</v>
      </c>
      <c r="G7" s="586">
        <v>0.29258669334544418</v>
      </c>
      <c r="H7" s="586">
        <v>0.28143049282579308</v>
      </c>
      <c r="I7" s="586">
        <v>4.2281698281802793</v>
      </c>
      <c r="J7" s="586">
        <v>1.4294655700470846</v>
      </c>
      <c r="K7" s="586">
        <v>0.327263822680605</v>
      </c>
      <c r="L7" s="586">
        <v>0.28143049282579302</v>
      </c>
      <c r="M7" s="585">
        <v>0.25752094826261263</v>
      </c>
    </row>
    <row r="8" spans="1:13" x14ac:dyDescent="0.2">
      <c r="A8" s="434">
        <v>1991</v>
      </c>
      <c r="B8" s="594">
        <v>15.947314117654344</v>
      </c>
      <c r="C8" s="586">
        <v>0.31595108846249231</v>
      </c>
      <c r="D8" s="593">
        <v>10.515163882896111</v>
      </c>
      <c r="E8" s="586">
        <v>0.32400591013355318</v>
      </c>
      <c r="F8" s="586">
        <v>0.28388633615586173</v>
      </c>
      <c r="G8" s="586">
        <v>0.29620961346867924</v>
      </c>
      <c r="H8" s="586">
        <v>0.28388633615586162</v>
      </c>
      <c r="I8" s="586">
        <v>4.2149651417453535</v>
      </c>
      <c r="J8" s="586">
        <v>1.3979467982223803</v>
      </c>
      <c r="K8" s="586">
        <v>0.32399260468364255</v>
      </c>
      <c r="L8" s="586">
        <v>0.28388633615586167</v>
      </c>
      <c r="M8" s="585">
        <v>0.25559939073715204</v>
      </c>
    </row>
    <row r="9" spans="1:13" x14ac:dyDescent="0.2">
      <c r="A9" s="434">
        <v>1992</v>
      </c>
      <c r="B9" s="594">
        <v>15.280006824702808</v>
      </c>
      <c r="C9" s="586">
        <v>0.30973366675656949</v>
      </c>
      <c r="D9" s="593">
        <v>10.180152563203761</v>
      </c>
      <c r="E9" s="586">
        <v>0.31401366299654693</v>
      </c>
      <c r="F9" s="586">
        <v>0.2863552486418946</v>
      </c>
      <c r="G9" s="586">
        <v>0.28969726320772571</v>
      </c>
      <c r="H9" s="586">
        <v>0.28635524864189454</v>
      </c>
      <c r="I9" s="586">
        <v>4.0848570235957213</v>
      </c>
      <c r="J9" s="586">
        <v>1.3470221502299675</v>
      </c>
      <c r="K9" s="586">
        <v>0.3127568706825764</v>
      </c>
      <c r="L9" s="586">
        <v>0.28635524864189454</v>
      </c>
      <c r="M9" s="585">
        <v>0.22907175772215776</v>
      </c>
    </row>
    <row r="10" spans="1:13" x14ac:dyDescent="0.2">
      <c r="A10" s="434">
        <v>1993</v>
      </c>
      <c r="B10" s="594">
        <v>14.673839411925748</v>
      </c>
      <c r="C10" s="586">
        <v>0.3033029654585962</v>
      </c>
      <c r="D10" s="593">
        <v>9.886185995366727</v>
      </c>
      <c r="E10" s="586">
        <v>0.30484567285202863</v>
      </c>
      <c r="F10" s="586">
        <v>0.28884352934707269</v>
      </c>
      <c r="G10" s="586">
        <v>0.28471908248347033</v>
      </c>
      <c r="H10" s="586">
        <v>0.28884352934707269</v>
      </c>
      <c r="I10" s="586">
        <v>3.9645482154031679</v>
      </c>
      <c r="J10" s="586">
        <v>1.3024407589112306</v>
      </c>
      <c r="K10" s="586">
        <v>0.30625390598686464</v>
      </c>
      <c r="L10" s="586">
        <v>0.28884352934707269</v>
      </c>
      <c r="M10" s="585">
        <v>0.22659943182063585</v>
      </c>
    </row>
    <row r="11" spans="1:13" x14ac:dyDescent="0.2">
      <c r="A11" s="434">
        <v>1994</v>
      </c>
      <c r="B11" s="594">
        <v>14.188070639022428</v>
      </c>
      <c r="C11" s="586">
        <v>0.29908694466963048</v>
      </c>
      <c r="D11" s="593">
        <v>9.6251557624684239</v>
      </c>
      <c r="E11" s="586">
        <v>0.29678363608651187</v>
      </c>
      <c r="F11" s="586">
        <v>0.29134782011360588</v>
      </c>
      <c r="G11" s="586">
        <v>0.2801378154401637</v>
      </c>
      <c r="H11" s="586">
        <v>0.29134782011360588</v>
      </c>
      <c r="I11" s="586">
        <v>3.8531582399928874</v>
      </c>
      <c r="J11" s="586">
        <v>1.2633647078798447</v>
      </c>
      <c r="K11" s="586">
        <v>0.29946525665022394</v>
      </c>
      <c r="L11" s="586">
        <v>0.29134782011360588</v>
      </c>
      <c r="M11" s="585">
        <v>0.22430148468789499</v>
      </c>
    </row>
    <row r="12" spans="1:13" x14ac:dyDescent="0.2">
      <c r="A12" s="434">
        <v>1995</v>
      </c>
      <c r="B12" s="594">
        <v>13.857154775472617</v>
      </c>
      <c r="C12" s="586">
        <v>0.29474536168008747</v>
      </c>
      <c r="D12" s="593">
        <v>9.4006591785960154</v>
      </c>
      <c r="E12" s="586">
        <v>0.28950357349124817</v>
      </c>
      <c r="F12" s="586">
        <v>0.29387182974220893</v>
      </c>
      <c r="G12" s="586">
        <v>0.27631593235525348</v>
      </c>
      <c r="H12" s="586">
        <v>0.29387182974220888</v>
      </c>
      <c r="I12" s="586">
        <v>3.7527580394764133</v>
      </c>
      <c r="J12" s="586">
        <v>1.2301432204782383</v>
      </c>
      <c r="K12" s="586">
        <v>0.29361780037435248</v>
      </c>
      <c r="L12" s="586">
        <v>0.29387182974220888</v>
      </c>
      <c r="M12" s="585">
        <v>0.22164259166922468</v>
      </c>
    </row>
    <row r="13" spans="1:13" x14ac:dyDescent="0.2">
      <c r="A13" s="434">
        <v>1996</v>
      </c>
      <c r="B13" s="594">
        <v>13.670365752073266</v>
      </c>
      <c r="C13" s="586">
        <v>0.29057418808969077</v>
      </c>
      <c r="D13" s="593">
        <v>9.2151048844177605</v>
      </c>
      <c r="E13" s="586">
        <v>0.28327252764331279</v>
      </c>
      <c r="F13" s="586">
        <v>0.29642228817432631</v>
      </c>
      <c r="G13" s="586">
        <v>0.27356872793877468</v>
      </c>
      <c r="H13" s="586">
        <v>0.29642228817432631</v>
      </c>
      <c r="I13" s="586">
        <v>3.6646391835629721</v>
      </c>
      <c r="J13" s="586">
        <v>1.2021679281595929</v>
      </c>
      <c r="K13" s="586">
        <v>0.28753677641545106</v>
      </c>
      <c r="L13" s="586">
        <v>0.29642228817432636</v>
      </c>
      <c r="M13" s="585">
        <v>0.21807551120074015</v>
      </c>
    </row>
    <row r="14" spans="1:13" x14ac:dyDescent="0.2">
      <c r="A14" s="434">
        <v>1997</v>
      </c>
      <c r="B14" s="594">
        <v>13.569319992722221</v>
      </c>
      <c r="C14" s="586">
        <v>0.2865386978622666</v>
      </c>
      <c r="D14" s="593">
        <v>9.0695909996301598</v>
      </c>
      <c r="E14" s="586">
        <v>0.27811566190732234</v>
      </c>
      <c r="F14" s="586">
        <v>0.29900088464425639</v>
      </c>
      <c r="G14" s="586">
        <v>0.27188675362922665</v>
      </c>
      <c r="H14" s="586">
        <v>0.29900088464425617</v>
      </c>
      <c r="I14" s="586">
        <v>3.5909661826826431</v>
      </c>
      <c r="J14" s="586">
        <v>1.1787339092265505</v>
      </c>
      <c r="K14" s="586">
        <v>0.28301637586199341</v>
      </c>
      <c r="L14" s="586">
        <v>0.29900088464425623</v>
      </c>
      <c r="M14" s="585">
        <v>0.20702508485862395</v>
      </c>
    </row>
    <row r="15" spans="1:13" x14ac:dyDescent="0.2">
      <c r="A15" s="434">
        <v>1998</v>
      </c>
      <c r="B15" s="594">
        <v>13.531604482103161</v>
      </c>
      <c r="C15" s="586">
        <v>0.28246359269908644</v>
      </c>
      <c r="D15" s="593">
        <v>8.9662377784997886</v>
      </c>
      <c r="E15" s="586">
        <v>0.27388140268150918</v>
      </c>
      <c r="F15" s="586">
        <v>0.30201206497954669</v>
      </c>
      <c r="G15" s="586">
        <v>0.27060378488461018</v>
      </c>
      <c r="H15" s="586">
        <v>0.30201206497954663</v>
      </c>
      <c r="I15" s="586">
        <v>3.5327361725717532</v>
      </c>
      <c r="J15" s="586">
        <v>1.1602421745948643</v>
      </c>
      <c r="K15" s="586">
        <v>0.27977475715149014</v>
      </c>
      <c r="L15" s="586">
        <v>0.30201206497954675</v>
      </c>
      <c r="M15" s="585">
        <v>0.20384939136483421</v>
      </c>
    </row>
    <row r="16" spans="1:13" x14ac:dyDescent="0.2">
      <c r="A16" s="434">
        <v>1999</v>
      </c>
      <c r="B16" s="594">
        <v>13.538003585882374</v>
      </c>
      <c r="C16" s="586">
        <v>0.27906908799207097</v>
      </c>
      <c r="D16" s="593">
        <v>8.8964012300954192</v>
      </c>
      <c r="E16" s="586">
        <v>0.27064635575798962</v>
      </c>
      <c r="F16" s="586">
        <v>0.30467771937011023</v>
      </c>
      <c r="G16" s="586">
        <v>0.2697787021046491</v>
      </c>
      <c r="H16" s="586">
        <v>0.30467771937011034</v>
      </c>
      <c r="I16" s="586">
        <v>3.4875003449455622</v>
      </c>
      <c r="J16" s="586">
        <v>1.1463313917363274</v>
      </c>
      <c r="K16" s="586">
        <v>0.27724380766590501</v>
      </c>
      <c r="L16" s="586">
        <v>0.30467771937011034</v>
      </c>
      <c r="M16" s="585">
        <v>0.20133547803617086</v>
      </c>
    </row>
    <row r="17" spans="1:13" x14ac:dyDescent="0.2">
      <c r="A17" s="434">
        <v>2000</v>
      </c>
      <c r="B17" s="594">
        <v>13.587346833210544</v>
      </c>
      <c r="C17" s="586">
        <v>0.26469472864499888</v>
      </c>
      <c r="D17" s="593">
        <v>8.853244886498052</v>
      </c>
      <c r="E17" s="586">
        <v>0.25477121307938005</v>
      </c>
      <c r="F17" s="586">
        <v>0.30726217869824951</v>
      </c>
      <c r="G17" s="586">
        <v>0.24724935390417571</v>
      </c>
      <c r="H17" s="586">
        <v>0.30726217869824957</v>
      </c>
      <c r="I17" s="586">
        <v>3.4522419926202192</v>
      </c>
      <c r="J17" s="586">
        <v>1.1369763749034314</v>
      </c>
      <c r="K17" s="586">
        <v>0.25859744185123901</v>
      </c>
      <c r="L17" s="586">
        <v>0.30726217869824951</v>
      </c>
      <c r="M17" s="585">
        <v>0.19834063669063312</v>
      </c>
    </row>
    <row r="18" spans="1:13" x14ac:dyDescent="0.2">
      <c r="A18" s="434">
        <v>2001</v>
      </c>
      <c r="B18" s="594">
        <v>13.657985208644774</v>
      </c>
      <c r="C18" s="586">
        <v>0.2504698822276098</v>
      </c>
      <c r="D18" s="593">
        <v>8.8261092197078614</v>
      </c>
      <c r="E18" s="586">
        <v>0.23920745995885082</v>
      </c>
      <c r="F18" s="586">
        <v>0.31036510848207743</v>
      </c>
      <c r="G18" s="586">
        <v>0.22576176910513851</v>
      </c>
      <c r="H18" s="586">
        <v>0.31036510848207738</v>
      </c>
      <c r="I18" s="586">
        <v>3.4263614050741733</v>
      </c>
      <c r="J18" s="586">
        <v>1.13091789995173</v>
      </c>
      <c r="K18" s="586">
        <v>0.24395194906549214</v>
      </c>
      <c r="L18" s="586">
        <v>0.31036510848207743</v>
      </c>
      <c r="M18" s="585">
        <v>0.18084128579007719</v>
      </c>
    </row>
    <row r="19" spans="1:13" x14ac:dyDescent="0.2">
      <c r="A19" s="434">
        <v>2002</v>
      </c>
      <c r="B19" s="594">
        <v>13.739249076988433</v>
      </c>
      <c r="C19" s="586">
        <v>0.23829094604851248</v>
      </c>
      <c r="D19" s="593">
        <v>8.8158883474207226</v>
      </c>
      <c r="E19" s="586">
        <v>0.22451994267669978</v>
      </c>
      <c r="F19" s="586">
        <v>0.31332844245207625</v>
      </c>
      <c r="G19" s="586">
        <v>0.21098399970608928</v>
      </c>
      <c r="H19" s="586">
        <v>0.31332844245207631</v>
      </c>
      <c r="I19" s="586">
        <v>3.4090568534192038</v>
      </c>
      <c r="J19" s="586">
        <v>1.1274405676832724</v>
      </c>
      <c r="K19" s="586">
        <v>0.22955087631243604</v>
      </c>
      <c r="L19" s="586">
        <v>0.31332844245207631</v>
      </c>
      <c r="M19" s="585">
        <v>0.17174583769091287</v>
      </c>
    </row>
    <row r="20" spans="1:13" x14ac:dyDescent="0.2">
      <c r="A20" s="434">
        <v>2003</v>
      </c>
      <c r="B20" s="594">
        <v>12.252427872534003</v>
      </c>
      <c r="C20" s="586">
        <v>0.22519797529342081</v>
      </c>
      <c r="D20" s="593">
        <v>8.3686962937803724</v>
      </c>
      <c r="E20" s="586">
        <v>0.2108117593769159</v>
      </c>
      <c r="F20" s="586">
        <v>0.31592634085810006</v>
      </c>
      <c r="G20" s="586">
        <v>0.19736908574170958</v>
      </c>
      <c r="H20" s="586">
        <v>0.31592634085810001</v>
      </c>
      <c r="I20" s="586">
        <v>3.3986299602722405</v>
      </c>
      <c r="J20" s="586">
        <v>1.1260072520336204</v>
      </c>
      <c r="K20" s="586">
        <v>0.21823473422288614</v>
      </c>
      <c r="L20" s="586">
        <v>0.31592634085810006</v>
      </c>
      <c r="M20" s="585">
        <v>0.16744697402621078</v>
      </c>
    </row>
    <row r="21" spans="1:13" x14ac:dyDescent="0.2">
      <c r="A21" s="434">
        <v>2004</v>
      </c>
      <c r="B21" s="594">
        <v>10.860534923993363</v>
      </c>
      <c r="C21" s="586">
        <v>0.21191625131461014</v>
      </c>
      <c r="D21" s="593">
        <v>7.8805540978731372</v>
      </c>
      <c r="E21" s="586">
        <v>0.19738940591820908</v>
      </c>
      <c r="F21" s="586">
        <v>0.31851741020565361</v>
      </c>
      <c r="G21" s="586">
        <v>0.18529422576171176</v>
      </c>
      <c r="H21" s="586">
        <v>0.31851741020565366</v>
      </c>
      <c r="I21" s="586">
        <v>3.3942349353745906</v>
      </c>
      <c r="J21" s="586">
        <v>1.1263490798952129</v>
      </c>
      <c r="K21" s="586">
        <v>0.20989847241588799</v>
      </c>
      <c r="L21" s="586">
        <v>0.31851741020565355</v>
      </c>
      <c r="M21" s="585">
        <v>0.16462226833169274</v>
      </c>
    </row>
    <row r="22" spans="1:13" x14ac:dyDescent="0.2">
      <c r="A22" s="434">
        <v>2005</v>
      </c>
      <c r="B22" s="594">
        <v>9.7072601984370621</v>
      </c>
      <c r="C22" s="586">
        <v>0.19789727150745801</v>
      </c>
      <c r="D22" s="593">
        <v>7.3547402454110387</v>
      </c>
      <c r="E22" s="586">
        <v>0.18414577699508097</v>
      </c>
      <c r="F22" s="586">
        <v>0.32167308211625628</v>
      </c>
      <c r="G22" s="586">
        <v>0.17011167132566546</v>
      </c>
      <c r="H22" s="586">
        <v>0.32167308211625623</v>
      </c>
      <c r="I22" s="586">
        <v>3.3981125459503079</v>
      </c>
      <c r="J22" s="586">
        <v>1.1282700598995905</v>
      </c>
      <c r="K22" s="586">
        <v>0.19643238222906842</v>
      </c>
      <c r="L22" s="586">
        <v>0.32167308211625628</v>
      </c>
      <c r="M22" s="585">
        <v>0.16079663260785662</v>
      </c>
    </row>
    <row r="23" spans="1:13" x14ac:dyDescent="0.2">
      <c r="A23" s="434">
        <v>2006</v>
      </c>
      <c r="B23" s="594">
        <v>8.8746823742340109</v>
      </c>
      <c r="C23" s="586">
        <v>0.18369940707635152</v>
      </c>
      <c r="D23" s="593">
        <v>6.754039064048122</v>
      </c>
      <c r="E23" s="586">
        <v>0.16992870411715547</v>
      </c>
      <c r="F23" s="586">
        <v>0.3250906053185989</v>
      </c>
      <c r="G23" s="586">
        <v>0.15566346248203447</v>
      </c>
      <c r="H23" s="586">
        <v>0.32509060531859896</v>
      </c>
      <c r="I23" s="586">
        <v>3.3413316675695999</v>
      </c>
      <c r="J23" s="586">
        <v>1.1145594123303553</v>
      </c>
      <c r="K23" s="586">
        <v>0.18626318725218141</v>
      </c>
      <c r="L23" s="586">
        <v>0.3250906053185989</v>
      </c>
      <c r="M23" s="585">
        <v>0.13705974247010919</v>
      </c>
    </row>
    <row r="24" spans="1:13" x14ac:dyDescent="0.2">
      <c r="A24" s="434">
        <v>2007</v>
      </c>
      <c r="B24" s="594">
        <v>8.3403309021513152</v>
      </c>
      <c r="C24" s="586">
        <v>0.16872232447776306</v>
      </c>
      <c r="D24" s="593">
        <v>6.2332925732972333</v>
      </c>
      <c r="E24" s="586">
        <v>0.15464274992214821</v>
      </c>
      <c r="F24" s="586">
        <v>0.32875633805689763</v>
      </c>
      <c r="G24" s="586">
        <v>0.14119202940853867</v>
      </c>
      <c r="H24" s="586">
        <v>0.32875633805689763</v>
      </c>
      <c r="I24" s="586">
        <v>3.2937300658371509</v>
      </c>
      <c r="J24" s="586">
        <v>1.1020329170096583</v>
      </c>
      <c r="K24" s="586">
        <v>0.17308606584132252</v>
      </c>
      <c r="L24" s="586">
        <v>0.32875633805689747</v>
      </c>
      <c r="M24" s="585">
        <v>0.1303535529578792</v>
      </c>
    </row>
    <row r="25" spans="1:13" x14ac:dyDescent="0.2">
      <c r="A25" s="434">
        <v>2008</v>
      </c>
      <c r="B25" s="594">
        <v>7.9851232656706124</v>
      </c>
      <c r="C25" s="586">
        <v>0.15192764457550728</v>
      </c>
      <c r="D25" s="593">
        <v>5.777151972711458</v>
      </c>
      <c r="E25" s="586">
        <v>0.14017114250152704</v>
      </c>
      <c r="F25" s="586">
        <v>0.33301320145220875</v>
      </c>
      <c r="G25" s="586">
        <v>0.12635908573591409</v>
      </c>
      <c r="H25" s="586">
        <v>0.33301320145220875</v>
      </c>
      <c r="I25" s="586">
        <v>3.2508742222177101</v>
      </c>
      <c r="J25" s="586">
        <v>1.0923647198481443</v>
      </c>
      <c r="K25" s="586">
        <v>0.15906513933793057</v>
      </c>
      <c r="L25" s="586">
        <v>0.3330132014522087</v>
      </c>
      <c r="M25" s="585">
        <v>0.12430841588020421</v>
      </c>
    </row>
    <row r="26" spans="1:13" x14ac:dyDescent="0.2">
      <c r="A26" s="434">
        <v>2009</v>
      </c>
      <c r="B26" s="594">
        <v>7.7633407059570949</v>
      </c>
      <c r="C26" s="586">
        <v>0.13639526415864225</v>
      </c>
      <c r="D26" s="593">
        <v>5.3809518929411499</v>
      </c>
      <c r="E26" s="586">
        <v>0.12878992354432017</v>
      </c>
      <c r="F26" s="586">
        <v>0.33671528594392613</v>
      </c>
      <c r="G26" s="586">
        <v>0.11279842362529284</v>
      </c>
      <c r="H26" s="586">
        <v>0.33671528594392608</v>
      </c>
      <c r="I26" s="586">
        <v>3.192921440974938</v>
      </c>
      <c r="J26" s="586">
        <v>1.0588638443239258</v>
      </c>
      <c r="K26" s="586">
        <v>0.14605412104310087</v>
      </c>
      <c r="L26" s="586">
        <v>0.33671528594392619</v>
      </c>
      <c r="M26" s="585">
        <v>0.11778846069722737</v>
      </c>
    </row>
    <row r="27" spans="1:13" x14ac:dyDescent="0.2">
      <c r="A27" s="434">
        <v>2010</v>
      </c>
      <c r="B27" s="594">
        <v>7.6343843129869757</v>
      </c>
      <c r="C27" s="586">
        <v>0.12544796801470265</v>
      </c>
      <c r="D27" s="593">
        <v>5.0837188976463246</v>
      </c>
      <c r="E27" s="586">
        <v>0.12086424805117356</v>
      </c>
      <c r="F27" s="586">
        <v>0.33916222836985643</v>
      </c>
      <c r="G27" s="586">
        <v>0.10557400155475423</v>
      </c>
      <c r="H27" s="586">
        <v>0.33916222836985649</v>
      </c>
      <c r="I27" s="586">
        <v>3.1415476422218407</v>
      </c>
      <c r="J27" s="586">
        <v>1.0270495738467884</v>
      </c>
      <c r="K27" s="586">
        <v>0.13919421683378944</v>
      </c>
      <c r="L27" s="586">
        <v>0.33916222836985627</v>
      </c>
      <c r="M27" s="585">
        <v>0.11314439057687814</v>
      </c>
    </row>
    <row r="28" spans="1:13" x14ac:dyDescent="0.2">
      <c r="A28" s="434">
        <v>2011</v>
      </c>
      <c r="B28" s="594">
        <v>7.5687476551982105</v>
      </c>
      <c r="C28" s="586">
        <v>0.11539600451838776</v>
      </c>
      <c r="D28" s="593">
        <v>4.8589776101335795</v>
      </c>
      <c r="E28" s="586">
        <v>0.11370552013072216</v>
      </c>
      <c r="F28" s="586">
        <v>0.34159695013180158</v>
      </c>
      <c r="G28" s="586">
        <v>9.9623465549977155E-2</v>
      </c>
      <c r="H28" s="586">
        <v>0.34159695013180164</v>
      </c>
      <c r="I28" s="586">
        <v>3.0971390921589519</v>
      </c>
      <c r="J28" s="586">
        <v>0.9971013580177589</v>
      </c>
      <c r="K28" s="586">
        <v>0.13269326160995973</v>
      </c>
      <c r="L28" s="586">
        <v>0.34159695013180164</v>
      </c>
      <c r="M28" s="585">
        <v>0.10551074141879237</v>
      </c>
    </row>
    <row r="29" spans="1:13" x14ac:dyDescent="0.2">
      <c r="A29" s="434">
        <v>2012</v>
      </c>
      <c r="B29" s="594">
        <v>7.5490646813669535</v>
      </c>
      <c r="C29" s="586">
        <v>0.10482430852671611</v>
      </c>
      <c r="D29" s="593">
        <v>4.6312676636813448</v>
      </c>
      <c r="E29" s="586">
        <v>0.10719881222823403</v>
      </c>
      <c r="F29" s="586">
        <v>0.34424573412017606</v>
      </c>
      <c r="G29" s="586">
        <v>9.3959398137705152E-2</v>
      </c>
      <c r="H29" s="586">
        <v>0.34424573412017601</v>
      </c>
      <c r="I29" s="586">
        <v>3.0608239678487044</v>
      </c>
      <c r="J29" s="586">
        <v>0.96855204131053019</v>
      </c>
      <c r="K29" s="586">
        <v>0.12724735135745441</v>
      </c>
      <c r="L29" s="586">
        <v>0.34424573412017595</v>
      </c>
      <c r="M29" s="585">
        <v>9.6266439205216575E-2</v>
      </c>
    </row>
    <row r="30" spans="1:13" x14ac:dyDescent="0.2">
      <c r="A30" s="434">
        <v>2013</v>
      </c>
      <c r="B30" s="594">
        <v>7.5557271770326722</v>
      </c>
      <c r="C30" s="586">
        <v>9.584668053512882E-2</v>
      </c>
      <c r="D30" s="593">
        <v>4.4553272826863397</v>
      </c>
      <c r="E30" s="586">
        <v>0.10155837844043188</v>
      </c>
      <c r="F30" s="586">
        <v>0.34647113244689609</v>
      </c>
      <c r="G30" s="586">
        <v>8.9084925120385003E-2</v>
      </c>
      <c r="H30" s="586">
        <v>0.34647113244689609</v>
      </c>
      <c r="I30" s="586">
        <v>3.0334946523165529</v>
      </c>
      <c r="J30" s="586">
        <v>0.94285587187788722</v>
      </c>
      <c r="K30" s="586">
        <v>0.12290655780804231</v>
      </c>
      <c r="L30" s="586">
        <v>0.34647113244689609</v>
      </c>
      <c r="M30" s="585">
        <v>8.9684289083779664E-2</v>
      </c>
    </row>
    <row r="31" spans="1:13" x14ac:dyDescent="0.2">
      <c r="A31" s="434">
        <v>2014</v>
      </c>
      <c r="B31" s="594">
        <v>7.5810390810429773</v>
      </c>
      <c r="C31" s="586">
        <v>8.7985854137422381E-2</v>
      </c>
      <c r="D31" s="593">
        <v>4.3209173362031681</v>
      </c>
      <c r="E31" s="586">
        <v>9.6771596508063829E-2</v>
      </c>
      <c r="F31" s="586">
        <v>0.34856363843746446</v>
      </c>
      <c r="G31" s="586">
        <v>8.5308039605159161E-2</v>
      </c>
      <c r="H31" s="586">
        <v>0.34856363843746446</v>
      </c>
      <c r="I31" s="586">
        <v>2.8231549884632909</v>
      </c>
      <c r="J31" s="586">
        <v>0.92065612951331988</v>
      </c>
      <c r="K31" s="586">
        <v>0.11779013700568847</v>
      </c>
      <c r="L31" s="586">
        <v>0.34856363843746441</v>
      </c>
      <c r="M31" s="585">
        <v>8.3836462762005612E-2</v>
      </c>
    </row>
    <row r="32" spans="1:13" x14ac:dyDescent="0.2">
      <c r="A32" s="434">
        <v>2015</v>
      </c>
      <c r="B32" s="594">
        <v>7.6167056903030002</v>
      </c>
      <c r="C32" s="586">
        <v>8.0283933738410418E-2</v>
      </c>
      <c r="D32" s="593">
        <v>4.2092322392809614</v>
      </c>
      <c r="E32" s="586">
        <v>9.1076922954033454E-2</v>
      </c>
      <c r="F32" s="586">
        <v>0.3509961916260177</v>
      </c>
      <c r="G32" s="586">
        <v>8.1179978018689647E-2</v>
      </c>
      <c r="H32" s="586">
        <v>0.35099619162601775</v>
      </c>
      <c r="I32" s="586">
        <v>2.6232839823533132</v>
      </c>
      <c r="J32" s="586">
        <v>0.90156790696158362</v>
      </c>
      <c r="K32" s="586">
        <v>0.11366034019893417</v>
      </c>
      <c r="L32" s="586">
        <v>0.35099619162601758</v>
      </c>
      <c r="M32" s="585">
        <v>7.6653768558478386E-2</v>
      </c>
    </row>
    <row r="33" spans="1:13" x14ac:dyDescent="0.2">
      <c r="A33" s="434">
        <v>2016</v>
      </c>
      <c r="B33" s="594">
        <v>7.6572603806305173</v>
      </c>
      <c r="C33" s="586">
        <v>7.3159371171886992E-2</v>
      </c>
      <c r="D33" s="593">
        <v>4.1175355475601316</v>
      </c>
      <c r="E33" s="586">
        <v>8.5429063210929676E-2</v>
      </c>
      <c r="F33" s="586">
        <v>0.35390379607877503</v>
      </c>
      <c r="G33" s="586">
        <v>7.7485006573654022E-2</v>
      </c>
      <c r="H33" s="586">
        <v>0.35390379607877515</v>
      </c>
      <c r="I33" s="586">
        <v>2.4403252484642302</v>
      </c>
      <c r="J33" s="586">
        <v>0.8863642870711067</v>
      </c>
      <c r="K33" s="586">
        <v>0.10969146977216891</v>
      </c>
      <c r="L33" s="586">
        <v>0.35390379607877509</v>
      </c>
      <c r="M33" s="585">
        <v>6.8300783728573608E-2</v>
      </c>
    </row>
    <row r="34" spans="1:13" x14ac:dyDescent="0.2">
      <c r="A34" s="434">
        <v>2017</v>
      </c>
      <c r="B34" s="594">
        <v>7.7016968788507816</v>
      </c>
      <c r="C34" s="586">
        <v>6.6939351614179521E-2</v>
      </c>
      <c r="D34" s="593">
        <v>4.0429436503675333</v>
      </c>
      <c r="E34" s="586">
        <v>8.0188149982430304E-2</v>
      </c>
      <c r="F34" s="586">
        <v>0.35738746398653193</v>
      </c>
      <c r="G34" s="586">
        <v>7.3785003794776774E-2</v>
      </c>
      <c r="H34" s="586">
        <v>0.35738746398653215</v>
      </c>
      <c r="I34" s="586">
        <v>2.2762557730741606</v>
      </c>
      <c r="J34" s="586">
        <v>0.87487887837380096</v>
      </c>
      <c r="K34" s="586">
        <v>0.10611930446402916</v>
      </c>
      <c r="L34" s="586">
        <v>0.35738746398653215</v>
      </c>
      <c r="M34" s="585">
        <v>6.1515234552910844E-2</v>
      </c>
    </row>
    <row r="35" spans="1:13" x14ac:dyDescent="0.2">
      <c r="A35" s="434">
        <v>2018</v>
      </c>
      <c r="B35" s="594">
        <v>7.7475661560957221</v>
      </c>
      <c r="C35" s="586">
        <v>6.0816601672279688E-2</v>
      </c>
      <c r="D35" s="593">
        <v>3.9770719868102078</v>
      </c>
      <c r="E35" s="586">
        <v>7.5248604155840199E-2</v>
      </c>
      <c r="F35" s="586">
        <v>0.36113911864983117</v>
      </c>
      <c r="G35" s="586">
        <v>7.0133319409723588E-2</v>
      </c>
      <c r="H35" s="586">
        <v>0.36113911864983106</v>
      </c>
      <c r="I35" s="586">
        <v>2.1313124077316332</v>
      </c>
      <c r="J35" s="586">
        <v>0.86617127169135488</v>
      </c>
      <c r="K35" s="586">
        <v>0.10257358184319738</v>
      </c>
      <c r="L35" s="586">
        <v>0.36113911864983117</v>
      </c>
      <c r="M35" s="585">
        <v>5.6159092481829986E-2</v>
      </c>
    </row>
    <row r="36" spans="1:13" x14ac:dyDescent="0.2">
      <c r="A36" s="434">
        <v>2019</v>
      </c>
      <c r="B36" s="594">
        <v>7.7941257317446784</v>
      </c>
      <c r="C36" s="586">
        <v>5.5434781294068432E-2</v>
      </c>
      <c r="D36" s="593">
        <v>3.9202854271667591</v>
      </c>
      <c r="E36" s="586">
        <v>7.162126160713346E-2</v>
      </c>
      <c r="F36" s="586">
        <v>0.36524510133160554</v>
      </c>
      <c r="G36" s="586">
        <v>6.6650675229068604E-2</v>
      </c>
      <c r="H36" s="586">
        <v>0.36524510133160554</v>
      </c>
      <c r="I36" s="586">
        <v>2.0077254110222316</v>
      </c>
      <c r="J36" s="586">
        <v>0.86021957115505554</v>
      </c>
      <c r="K36" s="586">
        <v>9.831814296180641E-2</v>
      </c>
      <c r="L36" s="586">
        <v>0.36524510133160559</v>
      </c>
      <c r="M36" s="585">
        <v>5.1435024496932061E-2</v>
      </c>
    </row>
    <row r="37" spans="1:13" x14ac:dyDescent="0.2">
      <c r="A37" s="434">
        <v>2020</v>
      </c>
      <c r="B37" s="594">
        <v>7.8524756942516962</v>
      </c>
      <c r="C37" s="586">
        <v>5.0925316732748173E-2</v>
      </c>
      <c r="D37" s="593">
        <v>3.8680799941214872</v>
      </c>
      <c r="E37" s="586">
        <v>6.8073130305677701E-2</v>
      </c>
      <c r="F37" s="586">
        <v>0.36927274284616057</v>
      </c>
      <c r="G37" s="586">
        <v>6.3369591714164328E-2</v>
      </c>
      <c r="H37" s="586">
        <v>0.36927274284616063</v>
      </c>
      <c r="I37" s="586">
        <v>1.9005884807515383</v>
      </c>
      <c r="J37" s="586">
        <v>0.84748606260321346</v>
      </c>
      <c r="K37" s="586">
        <v>9.4898908488098205E-2</v>
      </c>
      <c r="L37" s="586">
        <v>0.36927274284616063</v>
      </c>
      <c r="M37" s="585">
        <v>4.6883401419956637E-2</v>
      </c>
    </row>
    <row r="38" spans="1:13" x14ac:dyDescent="0.2">
      <c r="A38" s="434">
        <v>2021</v>
      </c>
      <c r="B38" s="594">
        <v>7.9109363140191498</v>
      </c>
      <c r="C38" s="586">
        <v>4.6655345669638526E-2</v>
      </c>
      <c r="D38" s="593">
        <v>3.8182592031919764</v>
      </c>
      <c r="E38" s="586">
        <v>6.4350103938965536E-2</v>
      </c>
      <c r="F38" s="586">
        <v>0.36663065477668538</v>
      </c>
      <c r="G38" s="586">
        <v>6.0589560963353231E-2</v>
      </c>
      <c r="H38" s="586">
        <v>0.36663065477668516</v>
      </c>
      <c r="I38" s="586">
        <v>1.8104948193761832</v>
      </c>
      <c r="J38" s="586">
        <v>0.83649117639135528</v>
      </c>
      <c r="K38" s="586">
        <v>9.0186752508699702E-2</v>
      </c>
      <c r="L38" s="586">
        <v>0.36663065477668522</v>
      </c>
      <c r="M38" s="585">
        <v>4.0575107289024935E-2</v>
      </c>
    </row>
    <row r="39" spans="1:13" x14ac:dyDescent="0.2">
      <c r="A39" s="1487"/>
      <c r="B39" s="524"/>
      <c r="C39" s="523"/>
      <c r="D39" s="523"/>
      <c r="E39" s="523"/>
      <c r="F39" s="523"/>
      <c r="G39" s="523"/>
      <c r="H39" s="523"/>
      <c r="I39" s="523"/>
      <c r="J39" s="523"/>
      <c r="K39" s="523"/>
      <c r="L39" s="523"/>
      <c r="M39" s="525"/>
    </row>
    <row r="40" spans="1:13" x14ac:dyDescent="0.2">
      <c r="A40" s="19" t="s">
        <v>169</v>
      </c>
      <c r="B40" s="19" t="s">
        <v>1341</v>
      </c>
    </row>
  </sheetData>
  <mergeCells count="5">
    <mergeCell ref="A1:D1"/>
    <mergeCell ref="D3:F3"/>
    <mergeCell ref="J3:L3"/>
    <mergeCell ref="G3:H3"/>
    <mergeCell ref="B3:C3"/>
  </mergeCells>
  <hyperlinks>
    <hyperlink ref="A1" location="Contents!A1" display="To table of contents" xr:uid="{8757C41F-F661-428F-85F4-D2C3A740113C}"/>
  </hyperlinks>
  <pageMargins left="0.75" right="0.75" top="1" bottom="1" header="0.5" footer="0.5"/>
  <pageSetup paperSize="9" scale="91" orientation="landscape" r:id="rId1"/>
  <headerFooter alignWithMargins="0"/>
  <customProperties>
    <customPr name="EpmWorksheetKeyString_GUID" r:id="rId2"/>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9FFB-AE2E-46C4-9110-42FF863A4C5D}">
  <sheetPr codeName="Blad70">
    <tabColor theme="4" tint="0.79998168889431442"/>
  </sheetPr>
  <dimension ref="A1:M40"/>
  <sheetViews>
    <sheetView zoomScale="75" workbookViewId="0">
      <selection activeCell="A2" sqref="A2:Q42"/>
    </sheetView>
  </sheetViews>
  <sheetFormatPr defaultColWidth="10.6640625" defaultRowHeight="12.75" x14ac:dyDescent="0.2"/>
  <cols>
    <col min="1" max="1" width="26.1640625" style="19" customWidth="1"/>
    <col min="2" max="4" width="17.6640625" style="19" customWidth="1"/>
    <col min="5" max="16384" width="10.6640625" style="19"/>
  </cols>
  <sheetData>
    <row r="1" spans="1:13" ht="37.5" customHeight="1" x14ac:dyDescent="0.2">
      <c r="A1" s="1744" t="s">
        <v>2</v>
      </c>
      <c r="B1" s="1744"/>
      <c r="C1" s="1744"/>
      <c r="D1" s="1744"/>
    </row>
    <row r="2" spans="1:13" ht="20.25" x14ac:dyDescent="0.3">
      <c r="A2" s="332" t="s">
        <v>1342</v>
      </c>
    </row>
    <row r="3" spans="1:13" ht="15" x14ac:dyDescent="0.25">
      <c r="A3" s="461"/>
      <c r="B3" s="1890" t="s">
        <v>1330</v>
      </c>
      <c r="C3" s="1891"/>
      <c r="D3" s="1890" t="s">
        <v>1331</v>
      </c>
      <c r="E3" s="1892"/>
      <c r="F3" s="1891"/>
      <c r="G3" s="1890" t="s">
        <v>1332</v>
      </c>
      <c r="H3" s="1891"/>
      <c r="I3" s="424" t="s">
        <v>1333</v>
      </c>
      <c r="J3" s="1893" t="s">
        <v>1334</v>
      </c>
      <c r="K3" s="1894"/>
      <c r="L3" s="1894"/>
      <c r="M3" s="1457" t="s">
        <v>2218</v>
      </c>
    </row>
    <row r="4" spans="1:13" x14ac:dyDescent="0.2">
      <c r="A4" s="37"/>
      <c r="B4" s="529" t="s">
        <v>105</v>
      </c>
      <c r="C4" s="530" t="s">
        <v>150</v>
      </c>
      <c r="D4" s="529" t="s">
        <v>105</v>
      </c>
      <c r="E4" s="530" t="s">
        <v>150</v>
      </c>
      <c r="F4" s="530" t="s">
        <v>14</v>
      </c>
      <c r="G4" s="529" t="s">
        <v>150</v>
      </c>
      <c r="H4" s="530" t="s">
        <v>14</v>
      </c>
      <c r="I4" s="529" t="s">
        <v>105</v>
      </c>
      <c r="J4" s="1399" t="s">
        <v>105</v>
      </c>
      <c r="K4" s="1401" t="s">
        <v>150</v>
      </c>
      <c r="L4" s="1401" t="s">
        <v>14</v>
      </c>
      <c r="M4" s="1457" t="s">
        <v>150</v>
      </c>
    </row>
    <row r="5" spans="1:13" x14ac:dyDescent="0.2">
      <c r="A5" s="40"/>
      <c r="B5" s="431" t="s">
        <v>1515</v>
      </c>
      <c r="C5" s="431"/>
      <c r="D5" s="431"/>
      <c r="E5" s="431"/>
      <c r="F5" s="431"/>
      <c r="G5" s="431"/>
      <c r="H5" s="431"/>
      <c r="I5" s="431"/>
      <c r="J5" s="431"/>
      <c r="K5" s="431"/>
      <c r="L5" s="431"/>
      <c r="M5" s="440"/>
    </row>
    <row r="6" spans="1:13" x14ac:dyDescent="0.2">
      <c r="A6" s="38"/>
      <c r="M6" s="42"/>
    </row>
    <row r="7" spans="1:13" x14ac:dyDescent="0.2">
      <c r="A7" s="434">
        <v>1990</v>
      </c>
      <c r="B7" s="593">
        <v>1.7495138577889739</v>
      </c>
      <c r="C7" s="593">
        <v>7.1855520123348979</v>
      </c>
      <c r="D7" s="593">
        <v>2.3376472533499775</v>
      </c>
      <c r="E7" s="593">
        <v>7.0354853638860391</v>
      </c>
      <c r="F7" s="593">
        <v>12.183161990377306</v>
      </c>
      <c r="G7" s="593">
        <v>6.2139538984219111</v>
      </c>
      <c r="H7" s="593">
        <v>12.183161990377304</v>
      </c>
      <c r="I7" s="593">
        <v>2.6838363943594246</v>
      </c>
      <c r="J7" s="593">
        <v>2.7574187476159073</v>
      </c>
      <c r="K7" s="593">
        <v>6.85593605067697</v>
      </c>
      <c r="L7" s="593">
        <v>12.183161990377302</v>
      </c>
      <c r="M7" s="592">
        <v>6.9387874681572921</v>
      </c>
    </row>
    <row r="8" spans="1:13" x14ac:dyDescent="0.2">
      <c r="A8" s="434">
        <v>1991</v>
      </c>
      <c r="B8" s="593">
        <v>1.7576536881363949</v>
      </c>
      <c r="C8" s="593">
        <v>7.2441899112927484</v>
      </c>
      <c r="D8" s="593">
        <v>2.350005193489999</v>
      </c>
      <c r="E8" s="593">
        <v>7.0911989375070856</v>
      </c>
      <c r="F8" s="593">
        <v>12.289475761280908</v>
      </c>
      <c r="G8" s="593">
        <v>6.3591040127214633</v>
      </c>
      <c r="H8" s="593">
        <v>12.289475761280901</v>
      </c>
      <c r="I8" s="593">
        <v>2.7056986420689384</v>
      </c>
      <c r="J8" s="593">
        <v>2.7798512154315071</v>
      </c>
      <c r="K8" s="593">
        <v>6.9055767217444597</v>
      </c>
      <c r="L8" s="593">
        <v>12.289475761280904</v>
      </c>
      <c r="M8" s="592">
        <v>6.9404454175115617</v>
      </c>
    </row>
    <row r="9" spans="1:13" x14ac:dyDescent="0.2">
      <c r="A9" s="434">
        <v>1992</v>
      </c>
      <c r="B9" s="593">
        <v>1.7693769740365961</v>
      </c>
      <c r="C9" s="593">
        <v>7.2880625330044362</v>
      </c>
      <c r="D9" s="593">
        <v>2.3652633778315661</v>
      </c>
      <c r="E9" s="593">
        <v>7.1513324921290611</v>
      </c>
      <c r="F9" s="593">
        <v>12.396355297747794</v>
      </c>
      <c r="G9" s="593">
        <v>6.4940945892761368</v>
      </c>
      <c r="H9" s="593">
        <v>12.396355297747791</v>
      </c>
      <c r="I9" s="593">
        <v>2.7299228867383141</v>
      </c>
      <c r="J9" s="593">
        <v>2.8046995293873693</v>
      </c>
      <c r="K9" s="593">
        <v>6.9710229003210955</v>
      </c>
      <c r="L9" s="593">
        <v>12.396355297747794</v>
      </c>
      <c r="M9" s="592">
        <v>7.0139474069896171</v>
      </c>
    </row>
    <row r="10" spans="1:13" x14ac:dyDescent="0.2">
      <c r="A10" s="434">
        <v>1993</v>
      </c>
      <c r="B10" s="593">
        <v>1.7820539726044706</v>
      </c>
      <c r="C10" s="593">
        <v>7.3402043454750849</v>
      </c>
      <c r="D10" s="593">
        <v>2.3814854452520309</v>
      </c>
      <c r="E10" s="593">
        <v>7.2168056200135737</v>
      </c>
      <c r="F10" s="593">
        <v>12.50407328733295</v>
      </c>
      <c r="G10" s="593">
        <v>6.5452113166236749</v>
      </c>
      <c r="H10" s="593">
        <v>12.504073287332949</v>
      </c>
      <c r="I10" s="593">
        <v>2.7538883704108419</v>
      </c>
      <c r="J10" s="593">
        <v>2.829348302908425</v>
      </c>
      <c r="K10" s="593">
        <v>7.0300206969094026</v>
      </c>
      <c r="L10" s="593">
        <v>12.504073287332947</v>
      </c>
      <c r="M10" s="592">
        <v>7.0179912478416586</v>
      </c>
    </row>
    <row r="11" spans="1:13" x14ac:dyDescent="0.2">
      <c r="A11" s="434">
        <v>1994</v>
      </c>
      <c r="B11" s="593">
        <v>1.795012369875606</v>
      </c>
      <c r="C11" s="593">
        <v>7.3800420390465176</v>
      </c>
      <c r="D11" s="593">
        <v>2.3983943526516733</v>
      </c>
      <c r="E11" s="593">
        <v>7.2766861999060568</v>
      </c>
      <c r="F11" s="593">
        <v>12.612484354157095</v>
      </c>
      <c r="G11" s="593">
        <v>6.6023888573880241</v>
      </c>
      <c r="H11" s="593">
        <v>12.612484354157095</v>
      </c>
      <c r="I11" s="593">
        <v>2.7775972730994254</v>
      </c>
      <c r="J11" s="593">
        <v>2.8539156586093393</v>
      </c>
      <c r="K11" s="593">
        <v>7.0990886752539462</v>
      </c>
      <c r="L11" s="593">
        <v>12.612484354157095</v>
      </c>
      <c r="M11" s="592">
        <v>7.0234919750626368</v>
      </c>
    </row>
    <row r="12" spans="1:13" x14ac:dyDescent="0.2">
      <c r="A12" s="434">
        <v>1995</v>
      </c>
      <c r="B12" s="593">
        <v>1.807904452837888</v>
      </c>
      <c r="C12" s="593">
        <v>7.4275986015971878</v>
      </c>
      <c r="D12" s="593">
        <v>2.4158680887523118</v>
      </c>
      <c r="E12" s="593">
        <v>7.3403050410009714</v>
      </c>
      <c r="F12" s="593">
        <v>12.721749053797007</v>
      </c>
      <c r="G12" s="593">
        <v>6.7235003431572293</v>
      </c>
      <c r="H12" s="593">
        <v>12.721749053797009</v>
      </c>
      <c r="I12" s="593">
        <v>2.8010339241617541</v>
      </c>
      <c r="J12" s="593">
        <v>2.8783001178077292</v>
      </c>
      <c r="K12" s="593">
        <v>7.1673851187879487</v>
      </c>
      <c r="L12" s="593">
        <v>12.721749053797009</v>
      </c>
      <c r="M12" s="592">
        <v>7.0307154931448368</v>
      </c>
    </row>
    <row r="13" spans="1:13" x14ac:dyDescent="0.2">
      <c r="A13" s="434">
        <v>1996</v>
      </c>
      <c r="B13" s="593">
        <v>1.820708410650719</v>
      </c>
      <c r="C13" s="593">
        <v>7.4802247251141134</v>
      </c>
      <c r="D13" s="593">
        <v>2.4337370710908375</v>
      </c>
      <c r="E13" s="593">
        <v>7.4084686266031001</v>
      </c>
      <c r="F13" s="593">
        <v>12.83215872526862</v>
      </c>
      <c r="G13" s="593">
        <v>6.8637264674882239</v>
      </c>
      <c r="H13" s="593">
        <v>12.832158725268616</v>
      </c>
      <c r="I13" s="593">
        <v>2.8242127542281437</v>
      </c>
      <c r="J13" s="593">
        <v>2.9024306622674891</v>
      </c>
      <c r="K13" s="593">
        <v>7.2497117990415028</v>
      </c>
      <c r="L13" s="593">
        <v>12.83215872526862</v>
      </c>
      <c r="M13" s="592">
        <v>7.0447478517196434</v>
      </c>
    </row>
    <row r="14" spans="1:13" x14ac:dyDescent="0.2">
      <c r="A14" s="434">
        <v>1997</v>
      </c>
      <c r="B14" s="593">
        <v>1.833414132730651</v>
      </c>
      <c r="C14" s="593">
        <v>7.5358364423304254</v>
      </c>
      <c r="D14" s="593">
        <v>2.4519343274749126</v>
      </c>
      <c r="E14" s="593">
        <v>7.4758419812226897</v>
      </c>
      <c r="F14" s="593">
        <v>12.94378649588724</v>
      </c>
      <c r="G14" s="593">
        <v>6.9955252144995468</v>
      </c>
      <c r="H14" s="593">
        <v>12.943786495887235</v>
      </c>
      <c r="I14" s="593">
        <v>2.8471114160317632</v>
      </c>
      <c r="J14" s="593">
        <v>2.9261827134983478</v>
      </c>
      <c r="K14" s="593">
        <v>7.3227958115302121</v>
      </c>
      <c r="L14" s="593">
        <v>12.943786495887236</v>
      </c>
      <c r="M14" s="592">
        <v>7.1144888013423548</v>
      </c>
    </row>
    <row r="15" spans="1:13" x14ac:dyDescent="0.2">
      <c r="A15" s="434">
        <v>1998</v>
      </c>
      <c r="B15" s="593">
        <v>1.8460534411763478</v>
      </c>
      <c r="C15" s="593">
        <v>7.5932797363273536</v>
      </c>
      <c r="D15" s="593">
        <v>2.4702756833432957</v>
      </c>
      <c r="E15" s="593">
        <v>7.5403832280039245</v>
      </c>
      <c r="F15" s="593">
        <v>13.074140983791443</v>
      </c>
      <c r="G15" s="593">
        <v>7.1344937768610084</v>
      </c>
      <c r="H15" s="593">
        <v>13.074140983791436</v>
      </c>
      <c r="I15" s="593">
        <v>2.8697131990646056</v>
      </c>
      <c r="J15" s="593">
        <v>2.9496479963441939</v>
      </c>
      <c r="K15" s="593">
        <v>7.3867271929292331</v>
      </c>
      <c r="L15" s="593">
        <v>13.074140983791439</v>
      </c>
      <c r="M15" s="592">
        <v>7.129373563024707</v>
      </c>
    </row>
    <row r="16" spans="1:13" x14ac:dyDescent="0.2">
      <c r="A16" s="434">
        <v>1999</v>
      </c>
      <c r="B16" s="593">
        <v>1.8586559726204634</v>
      </c>
      <c r="C16" s="593">
        <v>7.6560913826665713</v>
      </c>
      <c r="D16" s="593">
        <v>2.4887112664810078</v>
      </c>
      <c r="E16" s="593">
        <v>7.60639985773284</v>
      </c>
      <c r="F16" s="593">
        <v>13.189537366653175</v>
      </c>
      <c r="G16" s="593">
        <v>7.2648457733185019</v>
      </c>
      <c r="H16" s="593">
        <v>13.189537366653179</v>
      </c>
      <c r="I16" s="593">
        <v>2.8920306719009994</v>
      </c>
      <c r="J16" s="593">
        <v>2.9728295821202959</v>
      </c>
      <c r="K16" s="593">
        <v>7.4662650366404648</v>
      </c>
      <c r="L16" s="593">
        <v>13.189537366653179</v>
      </c>
      <c r="M16" s="592">
        <v>7.1391224054061064</v>
      </c>
    </row>
    <row r="17" spans="1:13" x14ac:dyDescent="0.2">
      <c r="A17" s="434">
        <v>2000</v>
      </c>
      <c r="B17" s="593">
        <v>1.8730080650358825</v>
      </c>
      <c r="C17" s="593">
        <v>7.7291109731995888</v>
      </c>
      <c r="D17" s="593">
        <v>2.5076418557929752</v>
      </c>
      <c r="E17" s="593">
        <v>7.6605762676003408</v>
      </c>
      <c r="F17" s="593">
        <v>13.301418965824608</v>
      </c>
      <c r="G17" s="593">
        <v>7.368049201077552</v>
      </c>
      <c r="H17" s="593">
        <v>13.301418965824611</v>
      </c>
      <c r="I17" s="593">
        <v>2.9141092893869107</v>
      </c>
      <c r="J17" s="593">
        <v>2.9957712902096456</v>
      </c>
      <c r="K17" s="593">
        <v>7.5468668044771317</v>
      </c>
      <c r="L17" s="593">
        <v>13.30141896582461</v>
      </c>
      <c r="M17" s="592">
        <v>7.1530935986259543</v>
      </c>
    </row>
    <row r="18" spans="1:13" x14ac:dyDescent="0.2">
      <c r="A18" s="434">
        <v>2001</v>
      </c>
      <c r="B18" s="593">
        <v>1.8872958590292914</v>
      </c>
      <c r="C18" s="593">
        <v>7.8013508456073595</v>
      </c>
      <c r="D18" s="593">
        <v>2.5267081731547818</v>
      </c>
      <c r="E18" s="593">
        <v>7.7172229317476884</v>
      </c>
      <c r="F18" s="593">
        <v>13.435744783061471</v>
      </c>
      <c r="G18" s="593">
        <v>7.4846070309832609</v>
      </c>
      <c r="H18" s="593">
        <v>13.435744783061466</v>
      </c>
      <c r="I18" s="593">
        <v>2.9359957130385972</v>
      </c>
      <c r="J18" s="593">
        <v>3.0185188955249878</v>
      </c>
      <c r="K18" s="593">
        <v>7.6196647847301158</v>
      </c>
      <c r="L18" s="593">
        <v>13.435744783061475</v>
      </c>
      <c r="M18" s="592">
        <v>7.2694715024626309</v>
      </c>
    </row>
    <row r="19" spans="1:13" x14ac:dyDescent="0.2">
      <c r="A19" s="434">
        <v>2002</v>
      </c>
      <c r="B19" s="593">
        <v>1.9013266297486542</v>
      </c>
      <c r="C19" s="593">
        <v>7.8671752720964081</v>
      </c>
      <c r="D19" s="593">
        <v>2.5457553216833086</v>
      </c>
      <c r="E19" s="593">
        <v>7.769979430993704</v>
      </c>
      <c r="F19" s="593">
        <v>13.564027877697079</v>
      </c>
      <c r="G19" s="593">
        <v>7.5509884133212859</v>
      </c>
      <c r="H19" s="593">
        <v>13.564027877697079</v>
      </c>
      <c r="I19" s="593">
        <v>2.9576917086465899</v>
      </c>
      <c r="J19" s="593">
        <v>3.0411094122029976</v>
      </c>
      <c r="K19" s="593">
        <v>7.688196677165859</v>
      </c>
      <c r="L19" s="593">
        <v>13.564027877697075</v>
      </c>
      <c r="M19" s="592">
        <v>7.3339037611811175</v>
      </c>
    </row>
    <row r="20" spans="1:13" x14ac:dyDescent="0.2">
      <c r="A20" s="434">
        <v>2003</v>
      </c>
      <c r="B20" s="593">
        <v>1.9155784605856823</v>
      </c>
      <c r="C20" s="593">
        <v>7.9390451015138357</v>
      </c>
      <c r="D20" s="593">
        <v>2.564359124148925</v>
      </c>
      <c r="E20" s="593">
        <v>7.8176667333523939</v>
      </c>
      <c r="F20" s="593">
        <v>13.676490895189064</v>
      </c>
      <c r="G20" s="593">
        <v>7.6072963663325961</v>
      </c>
      <c r="H20" s="593">
        <v>13.676490895189062</v>
      </c>
      <c r="I20" s="593">
        <v>2.9792584118434897</v>
      </c>
      <c r="J20" s="593">
        <v>3.0635560749358821</v>
      </c>
      <c r="K20" s="593">
        <v>7.7397435125927911</v>
      </c>
      <c r="L20" s="593">
        <v>13.676490895189062</v>
      </c>
      <c r="M20" s="592">
        <v>7.3594089692233</v>
      </c>
    </row>
    <row r="21" spans="1:13" x14ac:dyDescent="0.2">
      <c r="A21" s="434">
        <v>2004</v>
      </c>
      <c r="B21" s="593">
        <v>1.9295879435141914</v>
      </c>
      <c r="C21" s="593">
        <v>8.0103273956167165</v>
      </c>
      <c r="D21" s="593">
        <v>2.5848078652641409</v>
      </c>
      <c r="E21" s="593">
        <v>7.8669637394740644</v>
      </c>
      <c r="F21" s="593">
        <v>13.78865838537971</v>
      </c>
      <c r="G21" s="593">
        <v>7.6346175772813458</v>
      </c>
      <c r="H21" s="593">
        <v>13.788658385379714</v>
      </c>
      <c r="I21" s="593">
        <v>3.000732569622508</v>
      </c>
      <c r="J21" s="593">
        <v>3.085892130838376</v>
      </c>
      <c r="K21" s="593">
        <v>7.7766331182218993</v>
      </c>
      <c r="L21" s="593">
        <v>13.78865838537971</v>
      </c>
      <c r="M21" s="592">
        <v>7.3795987545619974</v>
      </c>
    </row>
    <row r="22" spans="1:13" x14ac:dyDescent="0.2">
      <c r="A22" s="434">
        <v>2005</v>
      </c>
      <c r="B22" s="593">
        <v>1.9433046191548935</v>
      </c>
      <c r="C22" s="593">
        <v>8.0838344307316632</v>
      </c>
      <c r="D22" s="593">
        <v>2.6072737242635164</v>
      </c>
      <c r="E22" s="593">
        <v>7.9148670881272531</v>
      </c>
      <c r="F22" s="593">
        <v>13.92526727559973</v>
      </c>
      <c r="G22" s="593">
        <v>7.6764218361160115</v>
      </c>
      <c r="H22" s="593">
        <v>13.92526727559973</v>
      </c>
      <c r="I22" s="593">
        <v>3.0218100750718642</v>
      </c>
      <c r="J22" s="593">
        <v>3.108179486804739</v>
      </c>
      <c r="K22" s="593">
        <v>7.8250024024011502</v>
      </c>
      <c r="L22" s="593">
        <v>13.92526727559973</v>
      </c>
      <c r="M22" s="592">
        <v>7.4057486179758438</v>
      </c>
    </row>
    <row r="23" spans="1:13" x14ac:dyDescent="0.2">
      <c r="A23" s="434">
        <v>2006</v>
      </c>
      <c r="B23" s="593">
        <v>1.956750159153487</v>
      </c>
      <c r="C23" s="593">
        <v>8.1589210048093364</v>
      </c>
      <c r="D23" s="593">
        <v>2.6308226636998553</v>
      </c>
      <c r="E23" s="593">
        <v>7.9769861428279913</v>
      </c>
      <c r="F23" s="593">
        <v>14.073211954833216</v>
      </c>
      <c r="G23" s="593">
        <v>7.7207871677439845</v>
      </c>
      <c r="H23" s="593">
        <v>14.073211954833218</v>
      </c>
      <c r="I23" s="593">
        <v>3.0461037855032531</v>
      </c>
      <c r="J23" s="593">
        <v>3.1326259867541251</v>
      </c>
      <c r="K23" s="593">
        <v>7.8573116637774696</v>
      </c>
      <c r="L23" s="593">
        <v>14.073211954833218</v>
      </c>
      <c r="M23" s="592">
        <v>7.6053131913619101</v>
      </c>
    </row>
    <row r="24" spans="1:13" x14ac:dyDescent="0.2">
      <c r="A24" s="434">
        <v>2007</v>
      </c>
      <c r="B24" s="593">
        <v>1.9700460307985816</v>
      </c>
      <c r="C24" s="593">
        <v>8.2439068716034676</v>
      </c>
      <c r="D24" s="593">
        <v>2.6535594407816472</v>
      </c>
      <c r="E24" s="593">
        <v>8.0540203146742808</v>
      </c>
      <c r="F24" s="593">
        <v>14.231901545241541</v>
      </c>
      <c r="G24" s="593">
        <v>7.782758305892381</v>
      </c>
      <c r="H24" s="593">
        <v>14.231901545241543</v>
      </c>
      <c r="I24" s="593">
        <v>3.0709433408563198</v>
      </c>
      <c r="J24" s="593">
        <v>3.1570360746057284</v>
      </c>
      <c r="K24" s="593">
        <v>7.9158948468537726</v>
      </c>
      <c r="L24" s="593">
        <v>14.231901545241536</v>
      </c>
      <c r="M24" s="592">
        <v>7.6633497208491388</v>
      </c>
    </row>
    <row r="25" spans="1:13" x14ac:dyDescent="0.2">
      <c r="A25" s="434">
        <v>2008</v>
      </c>
      <c r="B25" s="593">
        <v>1.9832237605104754</v>
      </c>
      <c r="C25" s="593">
        <v>8.3444105771387935</v>
      </c>
      <c r="D25" s="593">
        <v>2.6760782997573074</v>
      </c>
      <c r="E25" s="593">
        <v>8.1409524900575487</v>
      </c>
      <c r="F25" s="593">
        <v>14.416180663109319</v>
      </c>
      <c r="G25" s="593">
        <v>7.8665096986505949</v>
      </c>
      <c r="H25" s="593">
        <v>14.416180663109319</v>
      </c>
      <c r="I25" s="593">
        <v>3.0959743112845959</v>
      </c>
      <c r="J25" s="593">
        <v>3.1816785115523754</v>
      </c>
      <c r="K25" s="593">
        <v>7.9853582256100095</v>
      </c>
      <c r="L25" s="593">
        <v>14.416180663109323</v>
      </c>
      <c r="M25" s="592">
        <v>7.7144368129947196</v>
      </c>
    </row>
    <row r="26" spans="1:13" x14ac:dyDescent="0.2">
      <c r="A26" s="434">
        <v>2009</v>
      </c>
      <c r="B26" s="593">
        <v>1.9963061261969768</v>
      </c>
      <c r="C26" s="593">
        <v>8.4413401803720749</v>
      </c>
      <c r="D26" s="593">
        <v>2.698817931930392</v>
      </c>
      <c r="E26" s="593">
        <v>8.2121527174229687</v>
      </c>
      <c r="F26" s="593">
        <v>14.576444150856315</v>
      </c>
      <c r="G26" s="593">
        <v>7.9544161621624472</v>
      </c>
      <c r="H26" s="593">
        <v>14.576444150856309</v>
      </c>
      <c r="I26" s="593">
        <v>3.1215825547756668</v>
      </c>
      <c r="J26" s="593">
        <v>3.2071074316492378</v>
      </c>
      <c r="K26" s="593">
        <v>8.0442561410174545</v>
      </c>
      <c r="L26" s="593">
        <v>14.576444150856309</v>
      </c>
      <c r="M26" s="592">
        <v>7.7758431717457084</v>
      </c>
    </row>
    <row r="27" spans="1:13" x14ac:dyDescent="0.2">
      <c r="A27" s="434">
        <v>2010</v>
      </c>
      <c r="B27" s="593">
        <v>2.0093380434624333</v>
      </c>
      <c r="C27" s="593">
        <v>8.5114906580155694</v>
      </c>
      <c r="D27" s="593">
        <v>2.7194433173706645</v>
      </c>
      <c r="E27" s="593">
        <v>8.2639392108779006</v>
      </c>
      <c r="F27" s="593">
        <v>14.682371937496953</v>
      </c>
      <c r="G27" s="593">
        <v>7.9659530773751976</v>
      </c>
      <c r="H27" s="593">
        <v>14.682371937496956</v>
      </c>
      <c r="I27" s="593">
        <v>3.147196309636215</v>
      </c>
      <c r="J27" s="593">
        <v>3.2325069053169853</v>
      </c>
      <c r="K27" s="593">
        <v>8.0748839867128055</v>
      </c>
      <c r="L27" s="593">
        <v>14.682371937496949</v>
      </c>
      <c r="M27" s="592">
        <v>7.8182824499050305</v>
      </c>
    </row>
    <row r="28" spans="1:13" x14ac:dyDescent="0.2">
      <c r="A28" s="434">
        <v>2011</v>
      </c>
      <c r="B28" s="593">
        <v>2.0223590488917296</v>
      </c>
      <c r="C28" s="593">
        <v>8.5822318185129944</v>
      </c>
      <c r="D28" s="593">
        <v>2.7385006173608812</v>
      </c>
      <c r="E28" s="593">
        <v>8.3178629371823583</v>
      </c>
      <c r="F28" s="593">
        <v>14.787771155246725</v>
      </c>
      <c r="G28" s="593">
        <v>7.9659846287322509</v>
      </c>
      <c r="H28" s="593">
        <v>14.787771155246718</v>
      </c>
      <c r="I28" s="593">
        <v>3.1727300803599214</v>
      </c>
      <c r="J28" s="593">
        <v>3.2578258863889711</v>
      </c>
      <c r="K28" s="593">
        <v>8.1096637894026919</v>
      </c>
      <c r="L28" s="593">
        <v>14.78777115524672</v>
      </c>
      <c r="M28" s="592">
        <v>7.9031229081560523</v>
      </c>
    </row>
    <row r="29" spans="1:13" x14ac:dyDescent="0.2">
      <c r="A29" s="434">
        <v>2012</v>
      </c>
      <c r="B29" s="593">
        <v>2.0354572161463729</v>
      </c>
      <c r="C29" s="593">
        <v>8.6623615800382829</v>
      </c>
      <c r="D29" s="593">
        <v>2.7593065146661635</v>
      </c>
      <c r="E29" s="593">
        <v>8.373729404672682</v>
      </c>
      <c r="F29" s="593">
        <v>14.902437313180911</v>
      </c>
      <c r="G29" s="593">
        <v>7.9711201621510961</v>
      </c>
      <c r="H29" s="593">
        <v>14.902437313180911</v>
      </c>
      <c r="I29" s="593">
        <v>3.1980491425506368</v>
      </c>
      <c r="J29" s="593">
        <v>3.282972589382029</v>
      </c>
      <c r="K29" s="593">
        <v>8.1418251076238697</v>
      </c>
      <c r="L29" s="593">
        <v>14.902437313180908</v>
      </c>
      <c r="M29" s="592">
        <v>8.0103525930885979</v>
      </c>
    </row>
    <row r="30" spans="1:13" x14ac:dyDescent="0.2">
      <c r="A30" s="434">
        <v>2013</v>
      </c>
      <c r="B30" s="593">
        <v>2.0486101706176423</v>
      </c>
      <c r="C30" s="593">
        <v>8.7383519638962053</v>
      </c>
      <c r="D30" s="593">
        <v>2.779067860355783</v>
      </c>
      <c r="E30" s="593">
        <v>8.4299931250031328</v>
      </c>
      <c r="F30" s="593">
        <v>14.998775317602423</v>
      </c>
      <c r="G30" s="593">
        <v>7.9794061182544009</v>
      </c>
      <c r="H30" s="593">
        <v>14.998775317602419</v>
      </c>
      <c r="I30" s="593">
        <v>3.2231020480582897</v>
      </c>
      <c r="J30" s="593">
        <v>3.3079267055053925</v>
      </c>
      <c r="K30" s="593">
        <v>8.1661890533531221</v>
      </c>
      <c r="L30" s="593">
        <v>14.998775317602419</v>
      </c>
      <c r="M30" s="592">
        <v>8.0950501025044321</v>
      </c>
    </row>
    <row r="31" spans="1:13" x14ac:dyDescent="0.2">
      <c r="A31" s="434">
        <v>2014</v>
      </c>
      <c r="B31" s="593">
        <v>2.0618765593047921</v>
      </c>
      <c r="C31" s="593">
        <v>8.8176526930924659</v>
      </c>
      <c r="D31" s="593">
        <v>2.7980360448838577</v>
      </c>
      <c r="E31" s="593">
        <v>8.4847363399954681</v>
      </c>
      <c r="F31" s="593">
        <v>15.089360275038201</v>
      </c>
      <c r="G31" s="593">
        <v>7.9714559712216451</v>
      </c>
      <c r="H31" s="593">
        <v>15.089360275038199</v>
      </c>
      <c r="I31" s="593">
        <v>3.2498482058048186</v>
      </c>
      <c r="J31" s="593">
        <v>3.3326737119853842</v>
      </c>
      <c r="K31" s="593">
        <v>8.2014179703762391</v>
      </c>
      <c r="L31" s="593">
        <v>15.089360275038194</v>
      </c>
      <c r="M31" s="592">
        <v>8.171837961225707</v>
      </c>
    </row>
    <row r="32" spans="1:13" x14ac:dyDescent="0.2">
      <c r="A32" s="434">
        <v>2015</v>
      </c>
      <c r="B32" s="593">
        <v>2.0752101389909745</v>
      </c>
      <c r="C32" s="593">
        <v>16.38107418504044</v>
      </c>
      <c r="D32" s="593">
        <v>2.8170668700757782</v>
      </c>
      <c r="E32" s="593">
        <v>17.576007237335578</v>
      </c>
      <c r="F32" s="593">
        <v>15.194665857063026</v>
      </c>
      <c r="G32" s="593">
        <v>8.3583753611322038</v>
      </c>
      <c r="H32" s="593">
        <v>15.194665857063024</v>
      </c>
      <c r="I32" s="593">
        <v>3.2762744692763888</v>
      </c>
      <c r="J32" s="593">
        <v>3.3572569643983745</v>
      </c>
      <c r="K32" s="593">
        <v>13.334905710234569</v>
      </c>
      <c r="L32" s="593">
        <v>15.194665857063022</v>
      </c>
      <c r="M32" s="592">
        <v>21.142628802200072</v>
      </c>
    </row>
    <row r="33" spans="1:13" x14ac:dyDescent="0.2">
      <c r="A33" s="434">
        <v>2016</v>
      </c>
      <c r="B33" s="593">
        <v>2.0882489489600458</v>
      </c>
      <c r="C33" s="593">
        <v>32.222000294488275</v>
      </c>
      <c r="D33" s="593">
        <v>2.835969147491916</v>
      </c>
      <c r="E33" s="593">
        <v>34.146652922596203</v>
      </c>
      <c r="F33" s="593">
        <v>15.320536689577162</v>
      </c>
      <c r="G33" s="593">
        <v>16.983889396643654</v>
      </c>
      <c r="H33" s="593">
        <v>15.320536689577162</v>
      </c>
      <c r="I33" s="593">
        <v>3.3023484660297462</v>
      </c>
      <c r="J33" s="593">
        <v>3.3817001657731627</v>
      </c>
      <c r="K33" s="593">
        <v>19.580370336127729</v>
      </c>
      <c r="L33" s="593">
        <v>15.320536689577162</v>
      </c>
      <c r="M33" s="592">
        <v>41.744078034688663</v>
      </c>
    </row>
    <row r="34" spans="1:13" x14ac:dyDescent="0.2">
      <c r="A34" s="434">
        <v>2017</v>
      </c>
      <c r="B34" s="593">
        <v>2.1010357967297635</v>
      </c>
      <c r="C34" s="593">
        <v>47.224606336722132</v>
      </c>
      <c r="D34" s="593">
        <v>2.8546632610284575</v>
      </c>
      <c r="E34" s="593">
        <v>50.649132910886188</v>
      </c>
      <c r="F34" s="593">
        <v>15.471345412167583</v>
      </c>
      <c r="G34" s="593">
        <v>26.725655392315478</v>
      </c>
      <c r="H34" s="593">
        <v>15.471345412167588</v>
      </c>
      <c r="I34" s="593">
        <v>3.3282001527972529</v>
      </c>
      <c r="J34" s="593">
        <v>3.4061140537153656</v>
      </c>
      <c r="K34" s="593">
        <v>25.627458151256526</v>
      </c>
      <c r="L34" s="593">
        <v>15.471345412167583</v>
      </c>
      <c r="M34" s="592">
        <v>58.553207513070596</v>
      </c>
    </row>
    <row r="35" spans="1:13" x14ac:dyDescent="0.2">
      <c r="A35" s="434">
        <v>2018</v>
      </c>
      <c r="B35" s="593">
        <v>2.1137734815987637</v>
      </c>
      <c r="C35" s="593">
        <v>64.19548651325529</v>
      </c>
      <c r="D35" s="593">
        <v>2.8734726084308151</v>
      </c>
      <c r="E35" s="593">
        <v>67.809897134582272</v>
      </c>
      <c r="F35" s="593">
        <v>15.633755335535355</v>
      </c>
      <c r="G35" s="593">
        <v>36.826464368064556</v>
      </c>
      <c r="H35" s="593">
        <v>15.633755335535351</v>
      </c>
      <c r="I35" s="593">
        <v>3.3539592629888566</v>
      </c>
      <c r="J35" s="593">
        <v>3.4306056778723879</v>
      </c>
      <c r="K35" s="593">
        <v>32.044746488609711</v>
      </c>
      <c r="L35" s="593">
        <v>15.633755335535355</v>
      </c>
      <c r="M35" s="592">
        <v>73.462484303172332</v>
      </c>
    </row>
    <row r="36" spans="1:13" x14ac:dyDescent="0.2">
      <c r="A36" s="434">
        <v>2019</v>
      </c>
      <c r="B36" s="593">
        <v>2.1266497833500666</v>
      </c>
      <c r="C36" s="593">
        <v>80.722948769870115</v>
      </c>
      <c r="D36" s="593">
        <v>2.8922848121955189</v>
      </c>
      <c r="E36" s="593">
        <v>84.064979407759523</v>
      </c>
      <c r="F36" s="593">
        <v>15.811504055191408</v>
      </c>
      <c r="G36" s="593">
        <v>47.317511431865164</v>
      </c>
      <c r="H36" s="593">
        <v>15.811504055191405</v>
      </c>
      <c r="I36" s="593">
        <v>3.3796748541182984</v>
      </c>
      <c r="J36" s="593">
        <v>3.4551445009086401</v>
      </c>
      <c r="K36" s="593">
        <v>40.697640036914905</v>
      </c>
      <c r="L36" s="593">
        <v>15.811504055191408</v>
      </c>
      <c r="M36" s="592">
        <v>86.001334250627153</v>
      </c>
    </row>
    <row r="37" spans="1:13" x14ac:dyDescent="0.2">
      <c r="A37" s="434">
        <v>2020</v>
      </c>
      <c r="B37" s="593">
        <v>2.142708634736028</v>
      </c>
      <c r="C37" s="593">
        <v>95.842250071026612</v>
      </c>
      <c r="D37" s="593">
        <v>2.9139663892308816</v>
      </c>
      <c r="E37" s="593">
        <v>98.13602962026556</v>
      </c>
      <c r="F37" s="593">
        <v>15.985861378780559</v>
      </c>
      <c r="G37" s="593">
        <v>57.978413486831705</v>
      </c>
      <c r="H37" s="593">
        <v>15.985861378780562</v>
      </c>
      <c r="I37" s="593">
        <v>3.4084360547336576</v>
      </c>
      <c r="J37" s="593">
        <v>3.4840383076108949</v>
      </c>
      <c r="K37" s="593">
        <v>47.759729558562363</v>
      </c>
      <c r="L37" s="593">
        <v>15.985861378780562</v>
      </c>
      <c r="M37" s="592">
        <v>100.4574987304637</v>
      </c>
    </row>
    <row r="38" spans="1:13" x14ac:dyDescent="0.2">
      <c r="A38" s="434">
        <v>2021</v>
      </c>
      <c r="B38" s="593">
        <v>2.1587723999774173</v>
      </c>
      <c r="C38" s="593">
        <v>109.81972801235828</v>
      </c>
      <c r="D38" s="593">
        <v>2.9357169590975096</v>
      </c>
      <c r="E38" s="593">
        <v>108.97648961153409</v>
      </c>
      <c r="F38" s="593">
        <v>16.142885988442877</v>
      </c>
      <c r="G38" s="593">
        <v>66.157621755217974</v>
      </c>
      <c r="H38" s="593">
        <v>16.14288598844287</v>
      </c>
      <c r="I38" s="593">
        <v>3.4374399862990761</v>
      </c>
      <c r="J38" s="593">
        <v>3.5133181220120191</v>
      </c>
      <c r="K38" s="593">
        <v>57.408227040940844</v>
      </c>
      <c r="L38" s="593">
        <v>16.14288598844287</v>
      </c>
      <c r="M38" s="592">
        <v>119.62459401623846</v>
      </c>
    </row>
    <row r="39" spans="1:13" x14ac:dyDescent="0.2">
      <c r="A39" s="1487"/>
      <c r="B39" s="523"/>
      <c r="C39" s="523"/>
      <c r="D39" s="523"/>
      <c r="E39" s="523"/>
      <c r="F39" s="523"/>
      <c r="G39" s="670"/>
      <c r="H39" s="523"/>
      <c r="I39" s="523"/>
      <c r="J39" s="523"/>
      <c r="K39" s="523"/>
      <c r="L39" s="523"/>
      <c r="M39" s="525"/>
    </row>
    <row r="40" spans="1:13" x14ac:dyDescent="0.2">
      <c r="A40" s="19" t="s">
        <v>545</v>
      </c>
    </row>
  </sheetData>
  <mergeCells count="5">
    <mergeCell ref="A1:D1"/>
    <mergeCell ref="B3:C3"/>
    <mergeCell ref="D3:F3"/>
    <mergeCell ref="G3:H3"/>
    <mergeCell ref="J3:L3"/>
  </mergeCells>
  <hyperlinks>
    <hyperlink ref="A1" location="Contents!A1" display="To table of contents" xr:uid="{E18995F2-C77D-4769-81C1-E5B94FAC77FC}"/>
  </hyperlinks>
  <pageMargins left="0.75" right="0.75" top="1" bottom="1" header="0.5" footer="0.5"/>
  <pageSetup paperSize="9" orientation="portrait" r:id="rId1"/>
  <headerFooter alignWithMargins="0"/>
  <customProperties>
    <customPr name="EpmWorksheetKeyString_GUID" r:id="rId2"/>
  </customPropertie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5E841-63D8-431F-8AF9-1BBA8413C347}">
  <sheetPr codeName="Blad71">
    <tabColor theme="4" tint="0.79998168889431442"/>
    <pageSetUpPr fitToPage="1"/>
  </sheetPr>
  <dimension ref="A1:D14"/>
  <sheetViews>
    <sheetView zoomScale="75" workbookViewId="0">
      <selection activeCell="B7" sqref="B7:J7"/>
    </sheetView>
  </sheetViews>
  <sheetFormatPr defaultColWidth="10.6640625" defaultRowHeight="12.75" x14ac:dyDescent="0.2"/>
  <cols>
    <col min="1" max="1" width="44.1640625" style="19" customWidth="1"/>
    <col min="2" max="3" width="31.33203125" style="19" customWidth="1"/>
    <col min="4" max="16384" width="10.6640625" style="19"/>
  </cols>
  <sheetData>
    <row r="1" spans="1:4" ht="39" customHeight="1" x14ac:dyDescent="0.2">
      <c r="A1" s="1744" t="s">
        <v>2</v>
      </c>
      <c r="B1" s="1744"/>
      <c r="C1" s="333"/>
      <c r="D1" s="333"/>
    </row>
    <row r="2" spans="1:4" ht="20.25" x14ac:dyDescent="0.3">
      <c r="A2" s="332" t="s">
        <v>1343</v>
      </c>
    </row>
    <row r="3" spans="1:4" x14ac:dyDescent="0.2">
      <c r="A3" s="40"/>
      <c r="B3" s="1893" t="s">
        <v>897</v>
      </c>
      <c r="C3" s="1895"/>
    </row>
    <row r="4" spans="1:4" x14ac:dyDescent="0.2">
      <c r="A4" s="36"/>
      <c r="B4" s="531" t="s">
        <v>1073</v>
      </c>
      <c r="C4" s="532" t="s">
        <v>1305</v>
      </c>
    </row>
    <row r="5" spans="1:4" x14ac:dyDescent="0.2">
      <c r="A5" s="40"/>
      <c r="B5" s="40" t="s">
        <v>898</v>
      </c>
      <c r="C5" s="40" t="s">
        <v>898</v>
      </c>
    </row>
    <row r="6" spans="1:4" x14ac:dyDescent="0.2">
      <c r="A6" s="434"/>
      <c r="B6" s="38"/>
      <c r="C6" s="38"/>
    </row>
    <row r="7" spans="1:4" x14ac:dyDescent="0.2">
      <c r="A7" s="38" t="s">
        <v>955</v>
      </c>
      <c r="B7" s="467">
        <v>95</v>
      </c>
      <c r="C7" s="467">
        <v>49</v>
      </c>
    </row>
    <row r="8" spans="1:4" x14ac:dyDescent="0.2">
      <c r="A8" s="38" t="s">
        <v>1344</v>
      </c>
      <c r="B8" s="467">
        <v>100</v>
      </c>
      <c r="C8" s="438">
        <v>13</v>
      </c>
    </row>
    <row r="9" spans="1:4" x14ac:dyDescent="0.2">
      <c r="A9" s="38" t="s">
        <v>1345</v>
      </c>
      <c r="B9" s="467">
        <v>100</v>
      </c>
      <c r="C9" s="438">
        <v>0</v>
      </c>
    </row>
    <row r="10" spans="1:4" x14ac:dyDescent="0.2">
      <c r="A10" s="36"/>
      <c r="B10" s="36"/>
      <c r="C10" s="36"/>
    </row>
    <row r="11" spans="1:4" x14ac:dyDescent="0.2">
      <c r="A11" s="431" t="s">
        <v>905</v>
      </c>
    </row>
    <row r="12" spans="1:4" x14ac:dyDescent="0.2">
      <c r="A12" s="37" t="s">
        <v>1051</v>
      </c>
    </row>
    <row r="13" spans="1:4" x14ac:dyDescent="0.2">
      <c r="A13" s="19" t="s">
        <v>1052</v>
      </c>
    </row>
    <row r="14" spans="1:4" x14ac:dyDescent="0.2">
      <c r="A14" s="376" t="s">
        <v>263</v>
      </c>
    </row>
  </sheetData>
  <mergeCells count="2">
    <mergeCell ref="B3:C3"/>
    <mergeCell ref="A1:B1"/>
  </mergeCells>
  <hyperlinks>
    <hyperlink ref="A1" location="Contents!A1" display="To table of contents" xr:uid="{8407B273-AB62-4F1B-89F2-49BAF36F4B9C}"/>
    <hyperlink ref="A14" r:id="rId1" display="'Documentation on the website of the Dutch Emission Registration." xr:uid="{5064E80F-2EC2-49EF-9B6B-5C114B797D24}"/>
  </hyperlinks>
  <pageMargins left="0.75" right="0.75" top="1" bottom="1" header="0.5" footer="0.5"/>
  <pageSetup paperSize="9" orientation="landscape" r:id="rId2"/>
  <headerFooter alignWithMargins="0"/>
  <customProperties>
    <customPr name="EpmWorksheetKeyString_GUID" r:id="rId3"/>
  </customPropertie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574F-E6E6-4304-9318-7D4D096E546E}">
  <sheetPr codeName="Blad72">
    <tabColor theme="4" tint="0.79998168889431442"/>
  </sheetPr>
  <dimension ref="A1:E42"/>
  <sheetViews>
    <sheetView zoomScale="75" workbookViewId="0">
      <selection sqref="A1:B1"/>
    </sheetView>
  </sheetViews>
  <sheetFormatPr defaultColWidth="10.6640625" defaultRowHeight="12.75" x14ac:dyDescent="0.2"/>
  <cols>
    <col min="1" max="1" width="27.33203125" style="19" customWidth="1"/>
    <col min="2" max="5" width="24.1640625" style="19" customWidth="1"/>
    <col min="6" max="6" width="19.83203125" style="19" customWidth="1"/>
    <col min="7" max="7" width="10.6640625" style="19"/>
    <col min="8" max="8" width="17.33203125" style="19" customWidth="1"/>
    <col min="9" max="16384" width="10.6640625" style="19"/>
  </cols>
  <sheetData>
    <row r="1" spans="1:5" ht="34.5" customHeight="1" x14ac:dyDescent="0.2">
      <c r="A1" s="1744" t="s">
        <v>2</v>
      </c>
      <c r="B1" s="1744"/>
    </row>
    <row r="2" spans="1:5" ht="20.25" x14ac:dyDescent="0.3">
      <c r="A2" s="332" t="s">
        <v>1346</v>
      </c>
      <c r="E2" s="441" t="s">
        <v>178</v>
      </c>
    </row>
    <row r="3" spans="1:5" ht="14.25" x14ac:dyDescent="0.2">
      <c r="A3" s="39"/>
      <c r="B3" s="468" t="s">
        <v>1347</v>
      </c>
      <c r="C3" s="468" t="s">
        <v>1348</v>
      </c>
      <c r="D3" s="468" t="s">
        <v>1349</v>
      </c>
      <c r="E3" s="469" t="s">
        <v>1350</v>
      </c>
    </row>
    <row r="4" spans="1:5" x14ac:dyDescent="0.2">
      <c r="A4" s="38"/>
      <c r="B4" s="676"/>
      <c r="C4" s="676"/>
      <c r="D4" s="676"/>
      <c r="E4" s="470"/>
    </row>
    <row r="5" spans="1:5" x14ac:dyDescent="0.2">
      <c r="A5" s="434">
        <v>1990</v>
      </c>
      <c r="B5" s="674">
        <v>1.8999999999999906</v>
      </c>
      <c r="C5" s="674">
        <v>1.8999999999999906</v>
      </c>
      <c r="D5" s="675">
        <v>10.4</v>
      </c>
      <c r="E5" s="673">
        <v>4.5</v>
      </c>
    </row>
    <row r="6" spans="1:5" x14ac:dyDescent="0.2">
      <c r="A6" s="434">
        <v>1991</v>
      </c>
      <c r="B6" s="674">
        <v>1.4000000000000012</v>
      </c>
      <c r="C6" s="674">
        <v>1.4000000000000012</v>
      </c>
      <c r="D6" s="675">
        <v>9.8999999999999986</v>
      </c>
      <c r="E6" s="673">
        <v>4.5</v>
      </c>
    </row>
    <row r="7" spans="1:5" x14ac:dyDescent="0.2">
      <c r="A7" s="434">
        <v>1992</v>
      </c>
      <c r="B7" s="674">
        <v>9.9999999999988987E-2</v>
      </c>
      <c r="C7" s="674">
        <v>9.9999999999988987E-2</v>
      </c>
      <c r="D7" s="675">
        <v>9.6999999999999993</v>
      </c>
      <c r="E7" s="673">
        <v>4.5</v>
      </c>
    </row>
    <row r="8" spans="1:5" x14ac:dyDescent="0.2">
      <c r="A8" s="434">
        <v>1993</v>
      </c>
      <c r="B8" s="674">
        <v>-2.8000000000000025</v>
      </c>
      <c r="C8" s="674">
        <v>-2.8000000000000025</v>
      </c>
      <c r="D8" s="675">
        <v>9.7000000000000011</v>
      </c>
      <c r="E8" s="673">
        <v>4.5</v>
      </c>
    </row>
    <row r="9" spans="1:5" x14ac:dyDescent="0.2">
      <c r="A9" s="434">
        <v>1994</v>
      </c>
      <c r="B9" s="674">
        <v>2.6999999999999913</v>
      </c>
      <c r="C9" s="674">
        <v>2.6999999999999913</v>
      </c>
      <c r="D9" s="675">
        <v>9.6999999999999993</v>
      </c>
      <c r="E9" s="673">
        <v>4.5</v>
      </c>
    </row>
    <row r="10" spans="1:5" x14ac:dyDescent="0.2">
      <c r="A10" s="434">
        <v>1995</v>
      </c>
      <c r="B10" s="674">
        <v>1.8999999999999906</v>
      </c>
      <c r="C10" s="674">
        <v>1.8999999999999906</v>
      </c>
      <c r="D10" s="675">
        <v>10.600000000000001</v>
      </c>
      <c r="E10" s="673">
        <v>4.5</v>
      </c>
    </row>
    <row r="11" spans="1:5" x14ac:dyDescent="0.2">
      <c r="A11" s="434">
        <v>1996</v>
      </c>
      <c r="B11" s="674">
        <v>1.2</v>
      </c>
      <c r="C11" s="674">
        <v>9.3000000000000007</v>
      </c>
      <c r="D11" s="675">
        <v>9.5</v>
      </c>
      <c r="E11" s="673">
        <v>4.5</v>
      </c>
    </row>
    <row r="12" spans="1:5" x14ac:dyDescent="0.2">
      <c r="A12" s="434">
        <v>1997</v>
      </c>
      <c r="B12" s="674">
        <v>3.5</v>
      </c>
      <c r="C12" s="674">
        <v>3.7</v>
      </c>
      <c r="D12" s="675">
        <v>9.3999999999999986</v>
      </c>
      <c r="E12" s="673">
        <v>4.5</v>
      </c>
    </row>
    <row r="13" spans="1:5" x14ac:dyDescent="0.2">
      <c r="A13" s="434">
        <v>1998</v>
      </c>
      <c r="B13" s="674">
        <v>2.4</v>
      </c>
      <c r="C13" s="674">
        <v>2.7</v>
      </c>
      <c r="D13" s="675">
        <v>9.2999999999999989</v>
      </c>
      <c r="E13" s="673">
        <v>4.5</v>
      </c>
    </row>
    <row r="14" spans="1:5" x14ac:dyDescent="0.2">
      <c r="A14" s="434">
        <v>1999</v>
      </c>
      <c r="B14" s="674">
        <v>6.6</v>
      </c>
      <c r="C14" s="674">
        <v>10.199999999999999</v>
      </c>
      <c r="D14" s="675">
        <v>10.5</v>
      </c>
      <c r="E14" s="673">
        <v>4.5</v>
      </c>
    </row>
    <row r="15" spans="1:5" x14ac:dyDescent="0.2">
      <c r="A15" s="434">
        <v>2000</v>
      </c>
      <c r="B15" s="674">
        <v>5.0999999999999996</v>
      </c>
      <c r="C15" s="674">
        <v>3.7</v>
      </c>
      <c r="D15" s="675">
        <v>10.7</v>
      </c>
      <c r="E15" s="673">
        <v>4.5</v>
      </c>
    </row>
    <row r="16" spans="1:5" x14ac:dyDescent="0.2">
      <c r="A16" s="434">
        <v>2001</v>
      </c>
      <c r="B16" s="674">
        <v>1.2</v>
      </c>
      <c r="C16" s="674">
        <v>5.8</v>
      </c>
      <c r="D16" s="675">
        <v>10.5</v>
      </c>
      <c r="E16" s="673">
        <v>4.5</v>
      </c>
    </row>
    <row r="17" spans="1:5" x14ac:dyDescent="0.2">
      <c r="A17" s="434">
        <v>2002</v>
      </c>
      <c r="B17" s="674">
        <v>-3</v>
      </c>
      <c r="C17" s="674">
        <v>-2.2999999999999998</v>
      </c>
      <c r="D17" s="675">
        <v>9.9</v>
      </c>
      <c r="E17" s="673">
        <v>4.5</v>
      </c>
    </row>
    <row r="18" spans="1:5" x14ac:dyDescent="0.2">
      <c r="A18" s="434">
        <v>2003</v>
      </c>
      <c r="B18" s="674">
        <v>-1.8</v>
      </c>
      <c r="C18" s="674">
        <v>-5.4</v>
      </c>
      <c r="D18" s="675">
        <v>10</v>
      </c>
      <c r="E18" s="673">
        <v>4.5</v>
      </c>
    </row>
    <row r="19" spans="1:5" x14ac:dyDescent="0.2">
      <c r="A19" s="434">
        <v>2004</v>
      </c>
      <c r="B19" s="674">
        <v>1.4</v>
      </c>
      <c r="C19" s="674">
        <v>-2.5</v>
      </c>
      <c r="D19" s="675">
        <v>9.4</v>
      </c>
      <c r="E19" s="673">
        <v>4.5</v>
      </c>
    </row>
    <row r="20" spans="1:5" x14ac:dyDescent="0.2">
      <c r="A20" s="434">
        <v>2005</v>
      </c>
      <c r="B20" s="674">
        <v>2.2999999999999998</v>
      </c>
      <c r="C20" s="674">
        <v>7.2</v>
      </c>
      <c r="D20" s="675">
        <v>10.1</v>
      </c>
      <c r="E20" s="673">
        <v>4.5</v>
      </c>
    </row>
    <row r="21" spans="1:5" x14ac:dyDescent="0.2">
      <c r="A21" s="434">
        <v>2006</v>
      </c>
      <c r="B21" s="674">
        <v>4.4000000000000004</v>
      </c>
      <c r="C21" s="674">
        <v>5.2</v>
      </c>
      <c r="D21" s="675">
        <v>9.7999999999999989</v>
      </c>
      <c r="E21" s="673">
        <v>4.6258865993794238</v>
      </c>
    </row>
    <row r="22" spans="1:5" x14ac:dyDescent="0.2">
      <c r="A22" s="434">
        <v>2007</v>
      </c>
      <c r="B22" s="674">
        <v>7.5</v>
      </c>
      <c r="C22" s="674">
        <v>1.9</v>
      </c>
      <c r="D22" s="675">
        <v>9.9</v>
      </c>
      <c r="E22" s="673">
        <v>4.6054906331464442</v>
      </c>
    </row>
    <row r="23" spans="1:5" x14ac:dyDescent="0.2">
      <c r="A23" s="434">
        <v>2008</v>
      </c>
      <c r="B23" s="674">
        <v>4</v>
      </c>
      <c r="C23" s="674">
        <v>3.5</v>
      </c>
      <c r="D23" s="675">
        <v>9.6999999999999993</v>
      </c>
      <c r="E23" s="673">
        <v>4.8884203723546555</v>
      </c>
    </row>
    <row r="24" spans="1:5" x14ac:dyDescent="0.2">
      <c r="A24" s="434">
        <v>2009</v>
      </c>
      <c r="B24" s="674">
        <v>-7.8</v>
      </c>
      <c r="C24" s="674">
        <v>6</v>
      </c>
      <c r="D24" s="675">
        <v>9.6</v>
      </c>
      <c r="E24" s="673">
        <v>4.6633228430012483</v>
      </c>
    </row>
    <row r="25" spans="1:5" x14ac:dyDescent="0.2">
      <c r="A25" s="434">
        <v>2010</v>
      </c>
      <c r="B25" s="674">
        <v>-16.7</v>
      </c>
      <c r="C25" s="674">
        <v>-3.1</v>
      </c>
      <c r="D25" s="674">
        <v>10.1</v>
      </c>
      <c r="E25" s="673">
        <v>5.0378453927386007</v>
      </c>
    </row>
    <row r="26" spans="1:5" x14ac:dyDescent="0.2">
      <c r="A26" s="434">
        <v>2011</v>
      </c>
      <c r="B26" s="672">
        <v>4.0999999999999996</v>
      </c>
      <c r="C26" s="672">
        <v>1.6</v>
      </c>
      <c r="D26" s="672">
        <v>10.5</v>
      </c>
      <c r="E26" s="671">
        <v>5.0624322583289754</v>
      </c>
    </row>
    <row r="27" spans="1:5" x14ac:dyDescent="0.2">
      <c r="A27" s="434">
        <v>2012</v>
      </c>
      <c r="B27" s="672">
        <v>-11.6</v>
      </c>
      <c r="C27" s="672">
        <v>-4.7</v>
      </c>
      <c r="D27" s="672">
        <v>10.1</v>
      </c>
      <c r="E27" s="671">
        <v>5.2539228096254895</v>
      </c>
    </row>
    <row r="28" spans="1:5" x14ac:dyDescent="0.2">
      <c r="A28" s="434">
        <v>2013</v>
      </c>
      <c r="B28" s="672">
        <v>-10.1</v>
      </c>
      <c r="C28" s="672">
        <v>0.7</v>
      </c>
      <c r="D28" s="672">
        <v>10.601631741985205</v>
      </c>
      <c r="E28" s="671">
        <v>5.54682543922417</v>
      </c>
    </row>
    <row r="29" spans="1:5" x14ac:dyDescent="0.2">
      <c r="A29" s="434">
        <v>2014</v>
      </c>
      <c r="B29" s="672">
        <v>3.5</v>
      </c>
      <c r="C29" s="672">
        <v>2.4</v>
      </c>
      <c r="D29" s="672">
        <v>11.974485721569634</v>
      </c>
      <c r="E29" s="671">
        <v>5.6230789521866207</v>
      </c>
    </row>
    <row r="30" spans="1:5" x14ac:dyDescent="0.2">
      <c r="A30" s="434">
        <v>2015</v>
      </c>
      <c r="B30" s="672">
        <v>13</v>
      </c>
      <c r="C30" s="672">
        <v>-5.4</v>
      </c>
      <c r="D30" s="672">
        <v>12.2</v>
      </c>
      <c r="E30" s="671">
        <v>5.5140444858898565</v>
      </c>
    </row>
    <row r="31" spans="1:5" x14ac:dyDescent="0.2">
      <c r="A31" s="434">
        <v>2016</v>
      </c>
      <c r="B31" s="672">
        <v>13</v>
      </c>
      <c r="C31" s="672">
        <v>8.6</v>
      </c>
      <c r="D31" s="672">
        <v>11.1</v>
      </c>
      <c r="E31" s="671">
        <v>5.6676008168848533</v>
      </c>
    </row>
    <row r="32" spans="1:5" x14ac:dyDescent="0.2">
      <c r="A32" s="434">
        <v>2017</v>
      </c>
      <c r="B32" s="672">
        <v>7.5</v>
      </c>
      <c r="C32" s="672">
        <v>2.1</v>
      </c>
      <c r="D32" s="672">
        <v>10.680000000000001</v>
      </c>
      <c r="E32" s="671">
        <v>5.8579328064846843</v>
      </c>
    </row>
    <row r="33" spans="1:5" x14ac:dyDescent="0.2">
      <c r="A33" s="434">
        <v>2018</v>
      </c>
      <c r="B33" s="672">
        <v>9.1999999999999993</v>
      </c>
      <c r="C33" s="672">
        <v>2.2000000000000002</v>
      </c>
      <c r="D33" s="672">
        <v>12.87</v>
      </c>
      <c r="E33" s="671">
        <v>6.0041450339335851</v>
      </c>
    </row>
    <row r="34" spans="1:5" x14ac:dyDescent="0.2">
      <c r="A34" s="434">
        <v>2019</v>
      </c>
      <c r="B34" s="672">
        <v>7.7</v>
      </c>
      <c r="C34" s="672">
        <v>-6.6</v>
      </c>
      <c r="D34" s="672">
        <v>12.1</v>
      </c>
      <c r="E34" s="671">
        <v>5.9847397510328522</v>
      </c>
    </row>
    <row r="35" spans="1:5" x14ac:dyDescent="0.2">
      <c r="A35" s="434">
        <v>2020</v>
      </c>
      <c r="B35" s="672">
        <v>-1.6</v>
      </c>
      <c r="C35" s="672">
        <v>3.7</v>
      </c>
      <c r="D35" s="672">
        <v>13.57</v>
      </c>
      <c r="E35" s="671">
        <v>5.3308367652023847</v>
      </c>
    </row>
    <row r="36" spans="1:5" x14ac:dyDescent="0.2">
      <c r="A36" s="434">
        <v>2021</v>
      </c>
      <c r="B36" s="672">
        <v>3.7</v>
      </c>
      <c r="C36" s="672">
        <v>-5.2</v>
      </c>
      <c r="D36" s="672">
        <v>13.57</v>
      </c>
      <c r="E36" s="671">
        <v>5.8279524599602679</v>
      </c>
    </row>
    <row r="37" spans="1:5" x14ac:dyDescent="0.2">
      <c r="A37" s="1487"/>
      <c r="B37" s="523"/>
      <c r="C37" s="523"/>
      <c r="D37" s="523"/>
      <c r="E37" s="525"/>
    </row>
    <row r="38" spans="1:5" ht="14.25" x14ac:dyDescent="0.2">
      <c r="A38" s="441" t="s">
        <v>2221</v>
      </c>
    </row>
    <row r="39" spans="1:5" ht="14.25" x14ac:dyDescent="0.2">
      <c r="A39" s="441" t="s">
        <v>1351</v>
      </c>
    </row>
    <row r="40" spans="1:5" ht="14.25" x14ac:dyDescent="0.2">
      <c r="A40" s="441" t="s">
        <v>1352</v>
      </c>
    </row>
    <row r="41" spans="1:5" ht="14.25" x14ac:dyDescent="0.2">
      <c r="A41" s="441" t="s">
        <v>2220</v>
      </c>
    </row>
    <row r="42" spans="1:5" ht="14.25" x14ac:dyDescent="0.2">
      <c r="A42" s="441" t="s">
        <v>2219</v>
      </c>
    </row>
  </sheetData>
  <mergeCells count="1">
    <mergeCell ref="A1:B1"/>
  </mergeCells>
  <hyperlinks>
    <hyperlink ref="A1" location="Contents!A1" display="To table of contents" xr:uid="{E3EBD610-967B-4555-A794-B880BD15D142}"/>
  </hyperlinks>
  <pageMargins left="0.42" right="0.39" top="1" bottom="1" header="0.5" footer="0.5"/>
  <pageSetup paperSize="9" orientation="portrait" r:id="rId1"/>
  <headerFooter alignWithMargins="0"/>
  <customProperties>
    <customPr name="EpmWorksheetKeyString_GUID" r:id="rId2"/>
  </customPropertie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251F-0E87-4302-A67B-E0447983FC8B}">
  <sheetPr codeName="Blad73">
    <tabColor theme="4" tint="0.79998168889431442"/>
    <pageSetUpPr fitToPage="1"/>
  </sheetPr>
  <dimension ref="A1:G39"/>
  <sheetViews>
    <sheetView zoomScale="75" workbookViewId="0">
      <selection sqref="A1:B1"/>
    </sheetView>
  </sheetViews>
  <sheetFormatPr defaultColWidth="10.6640625" defaultRowHeight="12.75" x14ac:dyDescent="0.2"/>
  <cols>
    <col min="1" max="1" width="17.33203125" style="311" customWidth="1"/>
    <col min="2" max="2" width="21.6640625" style="472" customWidth="1"/>
    <col min="3" max="3" width="21.6640625" style="471" customWidth="1"/>
    <col min="4" max="4" width="21.6640625" style="472" customWidth="1"/>
    <col min="5" max="7" width="21.6640625" style="311" customWidth="1"/>
    <col min="8" max="16384" width="10.6640625" style="311"/>
  </cols>
  <sheetData>
    <row r="1" spans="1:7" ht="33.75" customHeight="1" x14ac:dyDescent="0.2">
      <c r="A1" s="1744" t="s">
        <v>2</v>
      </c>
      <c r="B1" s="1744"/>
    </row>
    <row r="2" spans="1:7" ht="20.25" x14ac:dyDescent="0.3">
      <c r="A2" s="658" t="s">
        <v>2222</v>
      </c>
      <c r="G2" s="473" t="s">
        <v>178</v>
      </c>
    </row>
    <row r="3" spans="1:7" x14ac:dyDescent="0.2">
      <c r="A3" s="688"/>
      <c r="B3" s="1896" t="s">
        <v>1353</v>
      </c>
      <c r="C3" s="1897"/>
      <c r="D3" s="1898"/>
      <c r="E3" s="1896" t="s">
        <v>1354</v>
      </c>
      <c r="F3" s="1897"/>
      <c r="G3" s="1898"/>
    </row>
    <row r="4" spans="1:7" x14ac:dyDescent="0.2">
      <c r="A4" s="687"/>
      <c r="B4" s="686" t="s">
        <v>1355</v>
      </c>
      <c r="C4" s="685" t="s">
        <v>338</v>
      </c>
      <c r="D4" s="684" t="s">
        <v>1356</v>
      </c>
      <c r="E4" s="686" t="s">
        <v>1355</v>
      </c>
      <c r="F4" s="685" t="s">
        <v>338</v>
      </c>
      <c r="G4" s="684" t="s">
        <v>1356</v>
      </c>
    </row>
    <row r="5" spans="1:7" x14ac:dyDescent="0.2">
      <c r="A5" s="683"/>
      <c r="B5" s="682" t="s">
        <v>1070</v>
      </c>
      <c r="C5" s="1492"/>
      <c r="D5" s="1493" t="s">
        <v>1070</v>
      </c>
      <c r="E5" s="1494" t="s">
        <v>1070</v>
      </c>
      <c r="F5" s="1492"/>
      <c r="G5" s="681" t="s">
        <v>1070</v>
      </c>
    </row>
    <row r="6" spans="1:7" x14ac:dyDescent="0.2">
      <c r="A6" s="647">
        <v>1990</v>
      </c>
      <c r="B6" s="1488">
        <v>14739.093981924281</v>
      </c>
      <c r="C6" s="1490">
        <v>1.0109169544799057</v>
      </c>
      <c r="D6" s="1491">
        <v>14900</v>
      </c>
      <c r="E6" s="1491">
        <v>29763.999181441115</v>
      </c>
      <c r="F6" s="1490">
        <v>1.0189999999999999</v>
      </c>
      <c r="G6" s="1489">
        <v>30329.515165888493</v>
      </c>
    </row>
    <row r="7" spans="1:7" x14ac:dyDescent="0.2">
      <c r="A7" s="647">
        <v>1991</v>
      </c>
      <c r="B7" s="1488">
        <v>14989.745621327318</v>
      </c>
      <c r="C7" s="1490">
        <v>0.96065672919170597</v>
      </c>
      <c r="D7" s="1491">
        <v>14399.999999999998</v>
      </c>
      <c r="E7" s="1491">
        <v>30097.199156595459</v>
      </c>
      <c r="F7" s="1490">
        <v>1.014</v>
      </c>
      <c r="G7" s="1489">
        <v>30518.559944787798</v>
      </c>
    </row>
    <row r="8" spans="1:7" x14ac:dyDescent="0.2">
      <c r="A8" s="647">
        <v>1992</v>
      </c>
      <c r="B8" s="1488">
        <v>14988.16680026454</v>
      </c>
      <c r="C8" s="1490">
        <v>0.94741406265570594</v>
      </c>
      <c r="D8" s="1491">
        <v>14200</v>
      </c>
      <c r="E8" s="1491">
        <v>30161.133157259737</v>
      </c>
      <c r="F8" s="1490">
        <v>1.0009999999999999</v>
      </c>
      <c r="G8" s="1489">
        <v>30191.294290416994</v>
      </c>
    </row>
    <row r="9" spans="1:7" x14ac:dyDescent="0.2">
      <c r="A9" s="647">
        <v>1993</v>
      </c>
      <c r="B9" s="1488">
        <v>15161.754357643982</v>
      </c>
      <c r="C9" s="1490">
        <v>0.93656707957683671</v>
      </c>
      <c r="D9" s="1491">
        <v>14200.000000000002</v>
      </c>
      <c r="E9" s="1491">
        <v>30300.890405780021</v>
      </c>
      <c r="F9" s="1490">
        <v>0.97199999999999986</v>
      </c>
      <c r="G9" s="1489">
        <v>29452.465474418175</v>
      </c>
    </row>
    <row r="10" spans="1:7" x14ac:dyDescent="0.2">
      <c r="A10" s="647">
        <v>1994</v>
      </c>
      <c r="B10" s="1488">
        <v>14864.62707253993</v>
      </c>
      <c r="C10" s="1490">
        <v>0.96201538930075214</v>
      </c>
      <c r="D10" s="1491">
        <v>14300</v>
      </c>
      <c r="E10" s="1491">
        <v>30163.218797622038</v>
      </c>
      <c r="F10" s="1490">
        <v>1.0269999999999999</v>
      </c>
      <c r="G10" s="1489">
        <v>30977.625705157829</v>
      </c>
    </row>
    <row r="11" spans="1:7" x14ac:dyDescent="0.2">
      <c r="A11" s="647">
        <v>1995</v>
      </c>
      <c r="B11" s="1488">
        <v>14710.286820500345</v>
      </c>
      <c r="C11" s="1490">
        <v>1.026492561583269</v>
      </c>
      <c r="D11" s="1491">
        <v>15100.000000000002</v>
      </c>
      <c r="E11" s="1491">
        <v>30115.730151282391</v>
      </c>
      <c r="F11" s="1490">
        <v>1.0189999999999999</v>
      </c>
      <c r="G11" s="1489">
        <v>30687.929024156754</v>
      </c>
    </row>
    <row r="12" spans="1:7" x14ac:dyDescent="0.2">
      <c r="A12" s="647">
        <v>1996</v>
      </c>
      <c r="B12" s="1488">
        <v>14600.159261012568</v>
      </c>
      <c r="C12" s="1490">
        <v>0.95889364970043856</v>
      </c>
      <c r="D12" s="1491">
        <v>14000</v>
      </c>
      <c r="E12" s="1491">
        <v>30155.089530446949</v>
      </c>
      <c r="F12" s="1490">
        <v>1.0663219343194204</v>
      </c>
      <c r="G12" s="1489">
        <v>32155.033397681491</v>
      </c>
    </row>
    <row r="13" spans="1:7" x14ac:dyDescent="0.2">
      <c r="A13" s="647">
        <v>1997</v>
      </c>
      <c r="B13" s="1488">
        <v>14509.15316810357</v>
      </c>
      <c r="C13" s="1490">
        <v>0.95801593924566775</v>
      </c>
      <c r="D13" s="1491">
        <v>13899.999999999998</v>
      </c>
      <c r="E13" s="1491">
        <v>30161.682308108764</v>
      </c>
      <c r="F13" s="1490">
        <v>1.0363421024653938</v>
      </c>
      <c r="G13" s="1489">
        <v>31257.821257078707</v>
      </c>
    </row>
    <row r="14" spans="1:7" x14ac:dyDescent="0.2">
      <c r="A14" s="647">
        <v>1998</v>
      </c>
      <c r="B14" s="1488">
        <v>14427.81720298336</v>
      </c>
      <c r="C14" s="1490">
        <v>0.96341669737302882</v>
      </c>
      <c r="D14" s="1491">
        <v>13900</v>
      </c>
      <c r="E14" s="1491">
        <v>30075.652830225383</v>
      </c>
      <c r="F14" s="1490">
        <v>1.0260152946374945</v>
      </c>
      <c r="G14" s="1489">
        <v>30858.079800018691</v>
      </c>
    </row>
    <row r="15" spans="1:7" x14ac:dyDescent="0.2">
      <c r="A15" s="647">
        <v>1999</v>
      </c>
      <c r="B15" s="1488">
        <v>14399.841422666561</v>
      </c>
      <c r="C15" s="1490">
        <v>1.0416781379542652</v>
      </c>
      <c r="D15" s="1491">
        <v>15000</v>
      </c>
      <c r="E15" s="1491">
        <v>30012.747009433566</v>
      </c>
      <c r="F15" s="1490">
        <v>1.0904504268942692</v>
      </c>
      <c r="G15" s="1489">
        <v>32727.412788706533</v>
      </c>
    </row>
    <row r="16" spans="1:7" x14ac:dyDescent="0.2">
      <c r="A16" s="647">
        <v>2000</v>
      </c>
      <c r="B16" s="1488">
        <v>14352.94056886052</v>
      </c>
      <c r="C16" s="1490">
        <v>1.0590164382744831</v>
      </c>
      <c r="D16" s="1491">
        <v>15200</v>
      </c>
      <c r="E16" s="1491">
        <v>29896.008787355371</v>
      </c>
      <c r="F16" s="1490">
        <v>1.0415344445854449</v>
      </c>
      <c r="G16" s="1489">
        <v>31137.722907659754</v>
      </c>
    </row>
    <row r="17" spans="1:7" x14ac:dyDescent="0.2">
      <c r="A17" s="647">
        <v>2001</v>
      </c>
      <c r="B17" s="1488">
        <v>14328.358210454793</v>
      </c>
      <c r="C17" s="1490">
        <v>1.0468749998904368</v>
      </c>
      <c r="D17" s="1491">
        <v>15000</v>
      </c>
      <c r="E17" s="1491">
        <v>29939.851500458393</v>
      </c>
      <c r="F17" s="1490">
        <v>1.0435469467377505</v>
      </c>
      <c r="G17" s="1489">
        <v>31243.640619085014</v>
      </c>
    </row>
    <row r="18" spans="1:7" x14ac:dyDescent="0.2">
      <c r="A18" s="647">
        <v>2002</v>
      </c>
      <c r="B18" s="1488">
        <v>14137.178166919828</v>
      </c>
      <c r="C18" s="1490">
        <v>1.0185908269653954</v>
      </c>
      <c r="D18" s="1491">
        <v>14400</v>
      </c>
      <c r="E18" s="1491">
        <v>29587.587331008595</v>
      </c>
      <c r="F18" s="1490">
        <v>0.97481147292959569</v>
      </c>
      <c r="G18" s="1489">
        <v>28842.319586573532</v>
      </c>
    </row>
    <row r="19" spans="1:7" x14ac:dyDescent="0.2">
      <c r="A19" s="647">
        <v>2003</v>
      </c>
      <c r="B19" s="1488">
        <v>14018.582632073272</v>
      </c>
      <c r="C19" s="1490">
        <v>1.034341372488349</v>
      </c>
      <c r="D19" s="1491">
        <v>14500</v>
      </c>
      <c r="E19" s="1491">
        <v>28907.945526967695</v>
      </c>
      <c r="F19" s="1490">
        <v>0.95753993265601367</v>
      </c>
      <c r="G19" s="1489">
        <v>27680.512213116359</v>
      </c>
    </row>
    <row r="20" spans="1:7" x14ac:dyDescent="0.2">
      <c r="A20" s="647">
        <v>2004</v>
      </c>
      <c r="B20" s="1488">
        <v>13801.956564705806</v>
      </c>
      <c r="C20" s="1490">
        <v>1.0071035896131502</v>
      </c>
      <c r="D20" s="1491">
        <v>13900</v>
      </c>
      <c r="E20" s="1491">
        <v>28030.753884127644</v>
      </c>
      <c r="F20" s="1490">
        <v>0.98783804777168194</v>
      </c>
      <c r="G20" s="1489">
        <v>27689.845194465142</v>
      </c>
    </row>
    <row r="21" spans="1:7" x14ac:dyDescent="0.2">
      <c r="A21" s="647">
        <v>2005</v>
      </c>
      <c r="B21" s="1488">
        <v>13574.922276389105</v>
      </c>
      <c r="C21" s="1490">
        <v>1.0755126035155145</v>
      </c>
      <c r="D21" s="1491">
        <v>14600</v>
      </c>
      <c r="E21" s="1491">
        <v>27227.495162004569</v>
      </c>
      <c r="F21" s="1490">
        <v>1.0563719129480285</v>
      </c>
      <c r="G21" s="1489">
        <v>28762.361149069955</v>
      </c>
    </row>
    <row r="22" spans="1:7" x14ac:dyDescent="0.2">
      <c r="A22" s="647">
        <v>2006</v>
      </c>
      <c r="B22" s="1488">
        <v>13417.086397400828</v>
      </c>
      <c r="C22" s="1490">
        <v>1.075187724972392</v>
      </c>
      <c r="D22" s="1491">
        <v>14425.886599379422</v>
      </c>
      <c r="E22" s="1491">
        <v>26812.18777528363</v>
      </c>
      <c r="F22" s="1490">
        <v>1.0494614941125715</v>
      </c>
      <c r="G22" s="1489">
        <v>28138.358643075982</v>
      </c>
    </row>
    <row r="23" spans="1:7" x14ac:dyDescent="0.2">
      <c r="A23" s="647">
        <v>2007</v>
      </c>
      <c r="B23" s="1488">
        <v>13378.797668066294</v>
      </c>
      <c r="C23" s="1490">
        <v>1.084214814592005</v>
      </c>
      <c r="D23" s="1491">
        <v>14505.490633146444</v>
      </c>
      <c r="E23" s="1491">
        <v>26843.504665622015</v>
      </c>
      <c r="F23" s="1490">
        <v>1.0374234719509867</v>
      </c>
      <c r="G23" s="1489">
        <v>27848.081809542102</v>
      </c>
    </row>
    <row r="24" spans="1:7" x14ac:dyDescent="0.2">
      <c r="A24" s="647">
        <v>2008</v>
      </c>
      <c r="B24" s="1488">
        <v>13586.465561998783</v>
      </c>
      <c r="C24" s="1490">
        <v>1.0737465388465952</v>
      </c>
      <c r="D24" s="1491">
        <v>14588.420372354654</v>
      </c>
      <c r="E24" s="1491">
        <v>27068.163085100343</v>
      </c>
      <c r="F24" s="1490">
        <v>1.0366500749778891</v>
      </c>
      <c r="G24" s="1489">
        <v>28060.213291683001</v>
      </c>
    </row>
    <row r="25" spans="1:7" x14ac:dyDescent="0.2">
      <c r="A25" s="647">
        <v>2009</v>
      </c>
      <c r="B25" s="1488">
        <v>13812.58450250981</v>
      </c>
      <c r="C25" s="1490">
        <v>1.0326324403958966</v>
      </c>
      <c r="D25" s="1491">
        <v>14263.322843001248</v>
      </c>
      <c r="E25" s="1491">
        <v>26895.141395667568</v>
      </c>
      <c r="F25" s="1490">
        <v>1.0185999999999999</v>
      </c>
      <c r="G25" s="1489">
        <v>27395.391025626985</v>
      </c>
    </row>
    <row r="26" spans="1:7" x14ac:dyDescent="0.2">
      <c r="A26" s="646">
        <v>2010</v>
      </c>
      <c r="B26" s="1488">
        <v>13611.195068687006</v>
      </c>
      <c r="C26" s="1490">
        <v>1.112161372777891</v>
      </c>
      <c r="D26" s="1491">
        <v>15137.845392738602</v>
      </c>
      <c r="E26" s="1491">
        <v>25940.850778165779</v>
      </c>
      <c r="F26" s="1490">
        <v>0.93240339837257402</v>
      </c>
      <c r="G26" s="1489">
        <v>24187.337422237604</v>
      </c>
    </row>
    <row r="27" spans="1:7" x14ac:dyDescent="0.2">
      <c r="A27" s="647">
        <v>2011</v>
      </c>
      <c r="B27" s="1488">
        <v>13403.923767675025</v>
      </c>
      <c r="C27" s="1490">
        <v>1.1610355689920753</v>
      </c>
      <c r="D27" s="1491">
        <v>15562.432258328976</v>
      </c>
      <c r="E27" s="1491">
        <v>24997.331713529002</v>
      </c>
      <c r="F27" s="1490">
        <v>1.022846195649205</v>
      </c>
      <c r="G27" s="1489">
        <v>25568.425644564362</v>
      </c>
    </row>
    <row r="28" spans="1:7" x14ac:dyDescent="0.2">
      <c r="A28" s="646">
        <v>2012</v>
      </c>
      <c r="B28" s="1488">
        <v>13438.517416952469</v>
      </c>
      <c r="C28" s="1490">
        <v>1.1425310049646376</v>
      </c>
      <c r="D28" s="1491">
        <v>15353.922809625488</v>
      </c>
      <c r="E28" s="1491">
        <v>24309.954882843587</v>
      </c>
      <c r="F28" s="1490">
        <v>0.93511002933815601</v>
      </c>
      <c r="G28" s="1489">
        <v>22732.482623705117</v>
      </c>
    </row>
    <row r="29" spans="1:7" x14ac:dyDescent="0.2">
      <c r="A29" s="647">
        <v>2013</v>
      </c>
      <c r="B29" s="1488">
        <v>13403.891940064121</v>
      </c>
      <c r="C29" s="1490">
        <v>1.2047588307498787</v>
      </c>
      <c r="D29" s="1491">
        <v>16148.457181209373</v>
      </c>
      <c r="E29" s="1491">
        <v>23464.085854580451</v>
      </c>
      <c r="F29" s="1490">
        <v>0.98129342579090595</v>
      </c>
      <c r="G29" s="1489">
        <v>23025.15319129319</v>
      </c>
    </row>
    <row r="30" spans="1:7" x14ac:dyDescent="0.2">
      <c r="A30" s="646">
        <v>2014</v>
      </c>
      <c r="B30" s="1488">
        <v>13318.76213700776</v>
      </c>
      <c r="C30" s="1490">
        <v>1.3212612773419334</v>
      </c>
      <c r="D30" s="1491">
        <v>17597.564673756253</v>
      </c>
      <c r="E30" s="1491">
        <v>22596.499987086769</v>
      </c>
      <c r="F30" s="1490">
        <v>1.0266395380107309</v>
      </c>
      <c r="G30" s="1489">
        <v>23198.460307402249</v>
      </c>
    </row>
    <row r="31" spans="1:7" x14ac:dyDescent="0.2">
      <c r="A31" s="647">
        <v>2015</v>
      </c>
      <c r="B31" s="1488">
        <v>13279.13045678434</v>
      </c>
      <c r="C31" s="1490">
        <v>1.3339762376413518</v>
      </c>
      <c r="D31" s="1491">
        <v>17714.044485889859</v>
      </c>
      <c r="E31" s="1491">
        <v>22103.30456771635</v>
      </c>
      <c r="F31" s="1490">
        <v>0.99640500453691694</v>
      </c>
      <c r="G31" s="1489">
        <v>22023.843288076267</v>
      </c>
    </row>
    <row r="32" spans="1:7" x14ac:dyDescent="0.2">
      <c r="A32" s="646">
        <v>2016</v>
      </c>
      <c r="B32" s="1488">
        <v>13185.830340398759</v>
      </c>
      <c r="C32" s="1490">
        <v>1.2716378403195632</v>
      </c>
      <c r="D32" s="1491">
        <v>16767.600816884849</v>
      </c>
      <c r="E32" s="1491">
        <v>21804.390071235237</v>
      </c>
      <c r="F32" s="1490">
        <v>1.0984034004301666</v>
      </c>
      <c r="G32" s="1489">
        <v>23950.016198550547</v>
      </c>
    </row>
    <row r="33" spans="1:7" x14ac:dyDescent="0.2">
      <c r="A33" s="646">
        <v>2017</v>
      </c>
      <c r="B33" s="1488">
        <v>13040.612082076683</v>
      </c>
      <c r="C33" s="1490">
        <v>1.2681868536841765</v>
      </c>
      <c r="D33" s="1491">
        <v>16537.932806484685</v>
      </c>
      <c r="E33" s="1491">
        <v>21565.764278306659</v>
      </c>
      <c r="F33" s="1490">
        <v>1.0367882525312246</v>
      </c>
      <c r="G33" s="1489">
        <v>22359.131060605869</v>
      </c>
    </row>
    <row r="34" spans="1:7" x14ac:dyDescent="0.2">
      <c r="A34" s="646">
        <v>2018</v>
      </c>
      <c r="B34" s="1488">
        <v>13050.084375565901</v>
      </c>
      <c r="C34" s="1490">
        <v>1.4462852875704206</v>
      </c>
      <c r="D34" s="1491">
        <v>18874.145033933582</v>
      </c>
      <c r="E34" s="1491">
        <v>21616.94807651205</v>
      </c>
      <c r="F34" s="1490">
        <v>1.0434308126634684</v>
      </c>
      <c r="G34" s="1489">
        <v>22555.789698778968</v>
      </c>
    </row>
    <row r="35" spans="1:7" x14ac:dyDescent="0.2">
      <c r="A35" s="646">
        <v>2019</v>
      </c>
      <c r="B35" s="1488">
        <v>13048.554663478209</v>
      </c>
      <c r="C35" s="1490">
        <v>1.3859573123183133</v>
      </c>
      <c r="D35" s="1491">
        <v>18084.739751032852</v>
      </c>
      <c r="E35" s="1491">
        <v>21792.974813334458</v>
      </c>
      <c r="F35" s="1490">
        <v>0.98220597495805895</v>
      </c>
      <c r="G35" s="1489">
        <v>21405.190073767593</v>
      </c>
    </row>
    <row r="36" spans="1:7" x14ac:dyDescent="0.2">
      <c r="A36" s="646">
        <v>2020</v>
      </c>
      <c r="B36" s="1488">
        <v>12956.040864790404</v>
      </c>
      <c r="C36" s="1490">
        <v>1.4588435589584838</v>
      </c>
      <c r="D36" s="1491">
        <v>18900.836765202384</v>
      </c>
      <c r="E36" s="1491">
        <v>21912.573042153206</v>
      </c>
      <c r="F36" s="1490">
        <v>1.0197467047104143</v>
      </c>
      <c r="G36" s="1489">
        <v>22345.274151461988</v>
      </c>
    </row>
    <row r="37" spans="1:7" x14ac:dyDescent="0.2">
      <c r="A37" s="646">
        <v>2021</v>
      </c>
      <c r="B37" s="1488">
        <v>12805.065451473882</v>
      </c>
      <c r="C37" s="1490">
        <v>1.5148655454726736</v>
      </c>
      <c r="D37" s="1491">
        <v>19397.95245996027</v>
      </c>
      <c r="E37" s="1491">
        <v>21691.336893828768</v>
      </c>
      <c r="F37" s="1490">
        <v>0.97875365040695494</v>
      </c>
      <c r="G37" s="1489">
        <v>21230.475167041965</v>
      </c>
    </row>
    <row r="38" spans="1:7" x14ac:dyDescent="0.2">
      <c r="A38" s="680"/>
      <c r="B38" s="679"/>
      <c r="C38" s="1495"/>
      <c r="D38" s="1496"/>
      <c r="E38" s="678"/>
      <c r="F38" s="678"/>
      <c r="G38" s="677"/>
    </row>
    <row r="39" spans="1:7" ht="14.25" x14ac:dyDescent="0.2">
      <c r="A39" s="473" t="s">
        <v>1357</v>
      </c>
    </row>
  </sheetData>
  <mergeCells count="3">
    <mergeCell ref="A1:B1"/>
    <mergeCell ref="B3:D3"/>
    <mergeCell ref="E3:G3"/>
  </mergeCells>
  <hyperlinks>
    <hyperlink ref="A1" location="Contents!A1" display="To table of contents" xr:uid="{8A644031-CE70-4BD9-91FB-C6DE32D4EF77}"/>
  </hyperlinks>
  <pageMargins left="0.75" right="0.75" top="1" bottom="1" header="0.5" footer="0.5"/>
  <pageSetup paperSize="9" scale="93" orientation="landscape" r:id="rId1"/>
  <headerFooter alignWithMargins="0"/>
  <customProperties>
    <customPr name="EpmWorksheetKeyString_GUID" r:id="rId2"/>
  </customPropertie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9EDA-5DD5-402A-85FF-C9DDE02F3768}">
  <sheetPr>
    <tabColor theme="4" tint="0.79998168889431442"/>
    <pageSetUpPr fitToPage="1"/>
  </sheetPr>
  <dimension ref="A1:H73"/>
  <sheetViews>
    <sheetView zoomScale="75" workbookViewId="0">
      <selection sqref="A1:B1"/>
    </sheetView>
  </sheetViews>
  <sheetFormatPr defaultColWidth="10.6640625" defaultRowHeight="12.75" x14ac:dyDescent="0.2"/>
  <cols>
    <col min="1" max="1" width="52.6640625" style="311" customWidth="1"/>
    <col min="2" max="2" width="36.5" style="472" customWidth="1"/>
    <col min="3" max="3" width="36.5" style="471" customWidth="1"/>
    <col min="4" max="4" width="36.5" style="472" customWidth="1"/>
    <col min="5" max="5" width="36.5" style="311" customWidth="1"/>
    <col min="6" max="7" width="21.6640625" style="311" customWidth="1"/>
    <col min="8" max="16384" width="10.6640625" style="311"/>
  </cols>
  <sheetData>
    <row r="1" spans="1:8" ht="33.75" customHeight="1" x14ac:dyDescent="0.2">
      <c r="A1" s="1744" t="s">
        <v>2</v>
      </c>
      <c r="B1" s="1744"/>
    </row>
    <row r="2" spans="1:8" ht="20.25" x14ac:dyDescent="0.3">
      <c r="A2" s="615" t="s">
        <v>2223</v>
      </c>
      <c r="B2" s="92"/>
      <c r="C2" s="92"/>
      <c r="D2" s="92"/>
      <c r="E2" s="92"/>
      <c r="F2" s="92"/>
      <c r="G2" s="92"/>
      <c r="H2" s="92"/>
    </row>
    <row r="3" spans="1:8" x14ac:dyDescent="0.2">
      <c r="A3" s="1849" t="s">
        <v>2149</v>
      </c>
      <c r="B3" s="1457" t="s">
        <v>8</v>
      </c>
      <c r="C3" s="1457" t="s">
        <v>14</v>
      </c>
      <c r="D3" s="1458" t="s">
        <v>36</v>
      </c>
      <c r="E3" s="1849" t="s">
        <v>2153</v>
      </c>
      <c r="F3" s="92"/>
      <c r="G3" s="92"/>
      <c r="H3" s="92"/>
    </row>
    <row r="4" spans="1:8" x14ac:dyDescent="0.2">
      <c r="A4" s="1851"/>
      <c r="B4" s="1852" t="s">
        <v>401</v>
      </c>
      <c r="C4" s="1852"/>
      <c r="D4" s="1852"/>
      <c r="E4" s="1899"/>
      <c r="F4" s="92"/>
      <c r="G4" s="92"/>
      <c r="H4" s="92"/>
    </row>
    <row r="5" spans="1:8" x14ac:dyDescent="0.2">
      <c r="A5" s="1459" t="s">
        <v>2154</v>
      </c>
      <c r="B5" s="1460">
        <v>1</v>
      </c>
      <c r="C5" s="1460">
        <v>1</v>
      </c>
      <c r="D5" s="1461">
        <v>1</v>
      </c>
      <c r="E5" s="1462" t="s">
        <v>2155</v>
      </c>
      <c r="F5" s="92"/>
      <c r="G5" s="92"/>
      <c r="H5" s="92"/>
    </row>
    <row r="6" spans="1:8" x14ac:dyDescent="0.2">
      <c r="A6" s="1463" t="s">
        <v>2156</v>
      </c>
      <c r="B6" s="1464">
        <v>1</v>
      </c>
      <c r="C6" s="1464">
        <v>1</v>
      </c>
      <c r="D6" s="1464">
        <v>1</v>
      </c>
      <c r="E6" s="1465"/>
      <c r="F6" s="92"/>
      <c r="G6" s="92"/>
      <c r="H6" s="92"/>
    </row>
    <row r="7" spans="1:8" x14ac:dyDescent="0.2">
      <c r="A7" s="124" t="s">
        <v>2157</v>
      </c>
      <c r="B7" s="1497">
        <v>0.6</v>
      </c>
      <c r="C7" s="1466">
        <v>0.99890000000000001</v>
      </c>
      <c r="D7" s="1466">
        <v>0.75</v>
      </c>
      <c r="E7" s="1465"/>
      <c r="F7" s="92"/>
      <c r="G7" s="92"/>
      <c r="H7" s="92"/>
    </row>
    <row r="8" spans="1:8" x14ac:dyDescent="0.2">
      <c r="A8" s="124" t="s">
        <v>2158</v>
      </c>
      <c r="B8" s="1497">
        <v>0.4</v>
      </c>
      <c r="C8" s="1466">
        <v>1.1000000000000001E-3</v>
      </c>
      <c r="D8" s="1466">
        <v>0.25</v>
      </c>
      <c r="E8" s="1465"/>
      <c r="F8" s="92"/>
      <c r="G8" s="92"/>
      <c r="H8" s="92"/>
    </row>
    <row r="9" spans="1:8" x14ac:dyDescent="0.2">
      <c r="A9" s="1467" t="s">
        <v>2159</v>
      </c>
      <c r="B9" s="1470"/>
      <c r="C9" s="1470"/>
      <c r="D9" s="1466">
        <v>5.0000000000000001E-9</v>
      </c>
      <c r="E9" s="1465" t="s">
        <v>2155</v>
      </c>
      <c r="F9" s="92"/>
      <c r="G9" s="92"/>
      <c r="H9" s="92"/>
    </row>
    <row r="10" spans="1:8" x14ac:dyDescent="0.2">
      <c r="A10" s="1467" t="s">
        <v>2160</v>
      </c>
      <c r="B10" s="1470"/>
      <c r="C10" s="1470"/>
      <c r="D10" s="1466">
        <v>5.0000000000000001E-9</v>
      </c>
      <c r="E10" s="1465"/>
      <c r="F10" s="92"/>
      <c r="G10" s="92"/>
      <c r="H10" s="92"/>
    </row>
    <row r="11" spans="1:8" x14ac:dyDescent="0.2">
      <c r="A11" s="1463" t="s">
        <v>2161</v>
      </c>
      <c r="B11" s="1498">
        <v>0.95</v>
      </c>
      <c r="C11" s="1469">
        <v>0.97</v>
      </c>
      <c r="D11" s="1469">
        <v>0.96</v>
      </c>
      <c r="E11" s="1465" t="s">
        <v>2155</v>
      </c>
      <c r="F11" s="92"/>
      <c r="G11" s="92"/>
      <c r="H11" s="92"/>
    </row>
    <row r="12" spans="1:8" x14ac:dyDescent="0.2">
      <c r="A12" s="1463" t="s">
        <v>2162</v>
      </c>
      <c r="B12" s="1498">
        <v>0.23400000000000001</v>
      </c>
      <c r="C12" s="1469"/>
      <c r="D12" s="1469">
        <v>5.2400000000000002E-2</v>
      </c>
      <c r="E12" s="1465"/>
      <c r="F12" s="92"/>
      <c r="G12" s="92"/>
      <c r="H12" s="92"/>
    </row>
    <row r="13" spans="1:8" x14ac:dyDescent="0.2">
      <c r="A13" s="1463" t="s">
        <v>2163</v>
      </c>
      <c r="B13" s="1499">
        <v>2E-3</v>
      </c>
      <c r="C13" s="1500"/>
      <c r="D13" s="1469">
        <v>1.44E-2</v>
      </c>
      <c r="E13" s="1465"/>
      <c r="F13" s="92"/>
      <c r="G13" s="92"/>
      <c r="H13" s="92"/>
    </row>
    <row r="14" spans="1:8" x14ac:dyDescent="0.2">
      <c r="A14" s="1463" t="s">
        <v>2164</v>
      </c>
      <c r="B14" s="1499">
        <v>4.2999999999999997E-2</v>
      </c>
      <c r="C14" s="1469"/>
      <c r="D14" s="1469">
        <v>1.9199999999999998E-2</v>
      </c>
      <c r="E14" s="1465" t="s">
        <v>2155</v>
      </c>
      <c r="F14" s="92"/>
      <c r="G14" s="92"/>
      <c r="H14" s="92"/>
    </row>
    <row r="15" spans="1:8" x14ac:dyDescent="0.2">
      <c r="A15" s="1463" t="s">
        <v>2165</v>
      </c>
      <c r="B15" s="1469">
        <v>6.8000000000000005E-2</v>
      </c>
      <c r="C15" s="1469">
        <v>0.14599999999999999</v>
      </c>
      <c r="D15" s="1469">
        <v>0.1152</v>
      </c>
      <c r="E15" s="1465" t="s">
        <v>2155</v>
      </c>
      <c r="F15" s="92"/>
      <c r="G15" s="92"/>
      <c r="H15" s="92"/>
    </row>
    <row r="16" spans="1:8" x14ac:dyDescent="0.2">
      <c r="A16" s="1463" t="s">
        <v>2166</v>
      </c>
      <c r="B16" s="1499">
        <v>1.6E-2</v>
      </c>
      <c r="C16" s="1500">
        <v>3.9E-2</v>
      </c>
      <c r="D16" s="1469">
        <v>5.7599999999999998E-2</v>
      </c>
      <c r="E16" s="1465" t="s">
        <v>2155</v>
      </c>
      <c r="F16" s="92"/>
      <c r="G16" s="92"/>
      <c r="H16" s="92"/>
    </row>
    <row r="17" spans="1:8" x14ac:dyDescent="0.2">
      <c r="A17" s="1463" t="s">
        <v>2167</v>
      </c>
      <c r="B17" s="1499">
        <v>0.05</v>
      </c>
      <c r="C17" s="1469">
        <v>0.03</v>
      </c>
      <c r="D17" s="1469">
        <v>0.04</v>
      </c>
      <c r="E17" s="1465" t="s">
        <v>2155</v>
      </c>
      <c r="F17" s="92"/>
      <c r="G17" s="92"/>
      <c r="H17" s="92"/>
    </row>
    <row r="18" spans="1:8" x14ac:dyDescent="0.2">
      <c r="A18" s="1463" t="s">
        <v>2168</v>
      </c>
      <c r="B18" s="1499">
        <v>7.0000000000000001E-3</v>
      </c>
      <c r="C18" s="1469">
        <v>1E-3</v>
      </c>
      <c r="D18" s="1469"/>
      <c r="E18" s="1465" t="s">
        <v>2155</v>
      </c>
      <c r="F18" s="92"/>
      <c r="G18" s="92"/>
      <c r="H18" s="92"/>
    </row>
    <row r="19" spans="1:8" x14ac:dyDescent="0.2">
      <c r="A19" s="1463" t="s">
        <v>2169</v>
      </c>
      <c r="B19" s="1499">
        <v>0.114</v>
      </c>
      <c r="C19" s="1469"/>
      <c r="D19" s="1469">
        <v>1.4E-2</v>
      </c>
      <c r="E19" s="1465" t="s">
        <v>2155</v>
      </c>
      <c r="F19" s="92"/>
      <c r="G19" s="92"/>
      <c r="H19" s="92"/>
    </row>
    <row r="20" spans="1:8" x14ac:dyDescent="0.2">
      <c r="A20" s="1463" t="s">
        <v>2170</v>
      </c>
      <c r="B20" s="1499">
        <v>7.6999999999999999E-2</v>
      </c>
      <c r="C20" s="1469"/>
      <c r="D20" s="1469">
        <v>1.9199999999999998E-2</v>
      </c>
      <c r="E20" s="1465"/>
      <c r="F20" s="92"/>
      <c r="G20" s="92"/>
      <c r="H20" s="92"/>
    </row>
    <row r="21" spans="1:8" x14ac:dyDescent="0.2">
      <c r="A21" s="1463" t="s">
        <v>2171</v>
      </c>
      <c r="B21" s="1499">
        <v>1.7543999999999999E-4</v>
      </c>
      <c r="C21" s="1469"/>
      <c r="D21" s="1469">
        <v>2.3999999999999998E-3</v>
      </c>
      <c r="E21" s="1465" t="s">
        <v>2155</v>
      </c>
      <c r="F21" s="92"/>
      <c r="G21" s="92"/>
      <c r="H21" s="92"/>
    </row>
    <row r="22" spans="1:8" x14ac:dyDescent="0.2">
      <c r="A22" s="1853" t="s">
        <v>2224</v>
      </c>
      <c r="B22" s="1854"/>
      <c r="C22" s="1854"/>
      <c r="D22" s="1854"/>
      <c r="E22" s="1909"/>
      <c r="F22" s="92"/>
      <c r="G22" s="92"/>
      <c r="H22" s="92"/>
    </row>
    <row r="23" spans="1:8" x14ac:dyDescent="0.2">
      <c r="A23" s="1855"/>
      <c r="B23" s="1910"/>
      <c r="C23" s="1910"/>
      <c r="D23" s="1910"/>
      <c r="E23" s="1911"/>
      <c r="F23" s="92"/>
      <c r="G23" s="92"/>
      <c r="H23" s="92"/>
    </row>
    <row r="24" spans="1:8" x14ac:dyDescent="0.2">
      <c r="A24" s="1855"/>
      <c r="B24" s="1910"/>
      <c r="C24" s="1910"/>
      <c r="D24" s="1910"/>
      <c r="E24" s="1911"/>
      <c r="F24" s="92"/>
      <c r="G24" s="92"/>
      <c r="H24" s="92"/>
    </row>
    <row r="25" spans="1:8" x14ac:dyDescent="0.2">
      <c r="A25" s="1912"/>
      <c r="B25" s="1913"/>
      <c r="C25" s="1913"/>
      <c r="D25" s="1913"/>
      <c r="E25" s="1914"/>
      <c r="F25" s="92"/>
      <c r="G25" s="92"/>
      <c r="H25" s="92"/>
    </row>
    <row r="26" spans="1:8" x14ac:dyDescent="0.2">
      <c r="A26" s="8"/>
      <c r="B26" s="1468"/>
      <c r="C26" s="1466"/>
      <c r="D26" s="1469"/>
      <c r="E26" s="8"/>
      <c r="F26" s="92"/>
      <c r="G26" s="92"/>
      <c r="H26" s="92"/>
    </row>
    <row r="27" spans="1:8" x14ac:dyDescent="0.2">
      <c r="A27" s="5"/>
      <c r="B27" s="5"/>
      <c r="C27" s="5"/>
      <c r="D27" s="5"/>
      <c r="E27" s="5"/>
      <c r="F27" s="92"/>
      <c r="G27" s="92"/>
      <c r="H27" s="92"/>
    </row>
    <row r="28" spans="1:8" x14ac:dyDescent="0.2">
      <c r="A28" s="5"/>
      <c r="B28" s="5"/>
      <c r="C28" s="5"/>
      <c r="D28" s="5"/>
      <c r="E28" s="5"/>
      <c r="F28" s="92"/>
      <c r="G28" s="92"/>
      <c r="H28" s="92"/>
    </row>
    <row r="29" spans="1:8" ht="20.25" x14ac:dyDescent="0.3">
      <c r="A29" s="361" t="s">
        <v>2225</v>
      </c>
      <c r="B29" s="92"/>
      <c r="C29" s="92"/>
      <c r="D29" s="92"/>
      <c r="E29" s="92"/>
      <c r="F29" s="92"/>
      <c r="G29" s="92"/>
      <c r="H29" s="92"/>
    </row>
    <row r="30" spans="1:8" x14ac:dyDescent="0.2">
      <c r="A30" s="1849" t="s">
        <v>2149</v>
      </c>
      <c r="B30" s="1457" t="s">
        <v>8</v>
      </c>
      <c r="C30" s="1457" t="s">
        <v>14</v>
      </c>
      <c r="D30" s="1458" t="s">
        <v>36</v>
      </c>
      <c r="E30" s="1849" t="s">
        <v>2153</v>
      </c>
      <c r="F30" s="92"/>
      <c r="G30" s="92"/>
      <c r="H30" s="92"/>
    </row>
    <row r="31" spans="1:8" x14ac:dyDescent="0.2">
      <c r="A31" s="1899"/>
      <c r="B31" s="1868" t="s">
        <v>401</v>
      </c>
      <c r="C31" s="1868"/>
      <c r="D31" s="1868"/>
      <c r="E31" s="1899"/>
      <c r="F31" s="92"/>
      <c r="G31" s="92"/>
      <c r="H31" s="92"/>
    </row>
    <row r="32" spans="1:8" x14ac:dyDescent="0.2">
      <c r="A32" s="1473" t="s">
        <v>2177</v>
      </c>
      <c r="B32" s="1501">
        <v>1.0877E-4</v>
      </c>
      <c r="C32" s="1501">
        <v>5.9129999999999998E-5</v>
      </c>
      <c r="D32" s="1474">
        <v>3.4000000000000002E-4</v>
      </c>
      <c r="E32" s="1475"/>
      <c r="F32" s="92"/>
      <c r="G32" s="92"/>
      <c r="H32" s="92"/>
    </row>
    <row r="33" spans="1:8" x14ac:dyDescent="0.2">
      <c r="A33" s="1476" t="s">
        <v>2178</v>
      </c>
      <c r="B33" s="1502">
        <v>2.8070000000000001E-5</v>
      </c>
      <c r="C33" s="1502">
        <v>8.8699999999999998E-6</v>
      </c>
      <c r="D33" s="1478">
        <v>2.5999999999999998E-5</v>
      </c>
      <c r="E33" s="1479" t="s">
        <v>2155</v>
      </c>
      <c r="F33" s="92"/>
      <c r="G33" s="92"/>
      <c r="H33" s="92"/>
    </row>
    <row r="34" spans="1:8" x14ac:dyDescent="0.2">
      <c r="A34" s="1476" t="s">
        <v>2179</v>
      </c>
      <c r="B34" s="1502">
        <v>1.7540000000000001E-5</v>
      </c>
      <c r="C34" s="1502">
        <v>4.4299999999999999E-6</v>
      </c>
      <c r="D34" s="1478">
        <v>4.0000000000000003E-5</v>
      </c>
      <c r="E34" s="1479" t="s">
        <v>2155</v>
      </c>
      <c r="F34" s="92"/>
      <c r="G34" s="92"/>
      <c r="H34" s="92"/>
    </row>
    <row r="35" spans="1:8" x14ac:dyDescent="0.2">
      <c r="A35" s="1476" t="s">
        <v>2180</v>
      </c>
      <c r="B35" s="1502">
        <v>1.75E-6</v>
      </c>
      <c r="C35" s="1502">
        <v>5.8999999999999996E-7</v>
      </c>
      <c r="D35" s="1478">
        <v>1.8E-5</v>
      </c>
      <c r="E35" s="1479"/>
      <c r="F35" s="92"/>
      <c r="G35" s="92"/>
      <c r="H35" s="92"/>
    </row>
    <row r="36" spans="1:8" x14ac:dyDescent="0.2">
      <c r="A36" s="1476" t="s">
        <v>2181</v>
      </c>
      <c r="B36" s="1502">
        <v>2.6319999999999999E-5</v>
      </c>
      <c r="C36" s="1502">
        <v>2.9999999999999999E-7</v>
      </c>
      <c r="D36" s="1478">
        <v>6.1999999999999999E-6</v>
      </c>
      <c r="E36" s="1479"/>
      <c r="F36" s="92"/>
      <c r="G36" s="92"/>
      <c r="H36" s="92"/>
    </row>
    <row r="37" spans="1:8" x14ac:dyDescent="0.2">
      <c r="A37" s="1476" t="s">
        <v>2182</v>
      </c>
      <c r="B37" s="1502">
        <v>2.6299999999999998E-6</v>
      </c>
      <c r="C37" s="1502">
        <v>1.0000000000000001E-9</v>
      </c>
      <c r="D37" s="1478">
        <v>5.4999999999999999E-6</v>
      </c>
      <c r="E37" s="1479" t="s">
        <v>2155</v>
      </c>
      <c r="F37" s="92"/>
      <c r="G37" s="92"/>
      <c r="H37" s="92"/>
    </row>
    <row r="38" spans="1:8" x14ac:dyDescent="0.2">
      <c r="A38" s="1476" t="s">
        <v>2183</v>
      </c>
      <c r="B38" s="1502">
        <v>1.75E-6</v>
      </c>
      <c r="C38" s="1502">
        <v>2.9999999999999999E-7</v>
      </c>
      <c r="D38" s="1478">
        <v>4.6E-6</v>
      </c>
      <c r="E38" s="1479" t="s">
        <v>2155</v>
      </c>
      <c r="F38" s="92"/>
      <c r="G38" s="92"/>
      <c r="H38" s="92"/>
    </row>
    <row r="39" spans="1:8" x14ac:dyDescent="0.2">
      <c r="A39" s="1476" t="s">
        <v>2184</v>
      </c>
      <c r="B39" s="1502">
        <v>1.75E-6</v>
      </c>
      <c r="C39" s="1502">
        <v>1.0000000000000001E-9</v>
      </c>
      <c r="D39" s="1478">
        <v>2.3E-6</v>
      </c>
      <c r="E39" s="1479" t="s">
        <v>2155</v>
      </c>
      <c r="F39" s="92"/>
      <c r="G39" s="92"/>
      <c r="H39" s="92"/>
    </row>
    <row r="40" spans="1:8" x14ac:dyDescent="0.2">
      <c r="A40" s="1476" t="s">
        <v>2185</v>
      </c>
      <c r="B40" s="1502">
        <v>1.0530000000000001E-5</v>
      </c>
      <c r="C40" s="1502">
        <v>1.0000000000000001E-9</v>
      </c>
      <c r="D40" s="1478">
        <v>1.7999999999999999E-6</v>
      </c>
      <c r="E40" s="1479"/>
      <c r="F40" s="92"/>
      <c r="G40" s="92"/>
      <c r="H40" s="92"/>
    </row>
    <row r="41" spans="1:8" x14ac:dyDescent="0.2">
      <c r="A41" s="1476" t="s">
        <v>2186</v>
      </c>
      <c r="B41" s="1502">
        <v>1.75E-6</v>
      </c>
      <c r="C41" s="1502">
        <v>5.8999999999999996E-7</v>
      </c>
      <c r="D41" s="1478">
        <v>1.0000000000000001E-9</v>
      </c>
      <c r="E41" s="1479" t="s">
        <v>2155</v>
      </c>
      <c r="F41" s="92"/>
      <c r="G41" s="92"/>
      <c r="H41" s="92"/>
    </row>
    <row r="42" spans="1:8" x14ac:dyDescent="0.2">
      <c r="A42" s="1476" t="s">
        <v>2187</v>
      </c>
      <c r="B42" s="1477">
        <v>2.5000000000000001E-11</v>
      </c>
      <c r="C42" s="1235"/>
      <c r="D42" s="1480">
        <v>1E-10</v>
      </c>
      <c r="E42" s="1479" t="s">
        <v>2155</v>
      </c>
      <c r="F42" s="92"/>
      <c r="G42" s="92"/>
      <c r="H42" s="92"/>
    </row>
    <row r="43" spans="1:8" x14ac:dyDescent="0.2">
      <c r="A43" s="1476" t="s">
        <v>2188</v>
      </c>
      <c r="B43" s="1502">
        <v>7.8800000000000008E-6</v>
      </c>
      <c r="C43" s="1502">
        <v>8.9199999999999999E-7</v>
      </c>
      <c r="D43" s="1478">
        <v>1.2401E-5</v>
      </c>
      <c r="E43" s="1479" t="s">
        <v>2155</v>
      </c>
      <c r="F43" s="92"/>
      <c r="G43" s="92"/>
      <c r="H43" s="92"/>
    </row>
    <row r="44" spans="1:8" x14ac:dyDescent="0.2">
      <c r="A44" s="1476" t="s">
        <v>2189</v>
      </c>
      <c r="B44" s="1502">
        <v>3.595E-5</v>
      </c>
      <c r="C44" s="1502">
        <v>5.3199999999999999E-6</v>
      </c>
      <c r="D44" s="1478">
        <v>5.4200999999999998E-5</v>
      </c>
      <c r="E44" s="1479" t="s">
        <v>2155</v>
      </c>
      <c r="F44" s="92"/>
      <c r="G44" s="92"/>
      <c r="H44" s="92"/>
    </row>
    <row r="45" spans="1:8" x14ac:dyDescent="0.2">
      <c r="A45" s="1476" t="s">
        <v>2190</v>
      </c>
      <c r="B45" s="1503">
        <v>3.7455000000000002E-4</v>
      </c>
      <c r="C45" s="1503">
        <v>7.3912999999999995E-5</v>
      </c>
      <c r="D45" s="1481">
        <v>2.8398E-3</v>
      </c>
      <c r="E45" s="1504"/>
      <c r="F45" s="92"/>
      <c r="G45" s="92"/>
      <c r="H45" s="92"/>
    </row>
    <row r="46" spans="1:8" x14ac:dyDescent="0.2">
      <c r="A46" s="1859" t="s">
        <v>2226</v>
      </c>
      <c r="B46" s="1860"/>
      <c r="C46" s="1860"/>
      <c r="D46" s="1860"/>
      <c r="E46" s="1861"/>
      <c r="F46" s="92"/>
      <c r="G46" s="92"/>
      <c r="H46" s="92"/>
    </row>
    <row r="47" spans="1:8" x14ac:dyDescent="0.2">
      <c r="A47" s="1862"/>
      <c r="B47" s="1863"/>
      <c r="C47" s="1863"/>
      <c r="D47" s="1863"/>
      <c r="E47" s="1864"/>
      <c r="F47" s="92"/>
      <c r="G47" s="92"/>
      <c r="H47" s="92"/>
    </row>
    <row r="48" spans="1:8" x14ac:dyDescent="0.2">
      <c r="A48" s="1862"/>
      <c r="B48" s="1863"/>
      <c r="C48" s="1863"/>
      <c r="D48" s="1863"/>
      <c r="E48" s="1864"/>
      <c r="F48" s="92"/>
      <c r="G48" s="92"/>
      <c r="H48" s="92"/>
    </row>
    <row r="49" spans="1:8" x14ac:dyDescent="0.2">
      <c r="A49" s="1865"/>
      <c r="B49" s="1866"/>
      <c r="C49" s="1866"/>
      <c r="D49" s="1866"/>
      <c r="E49" s="1867"/>
      <c r="F49" s="92"/>
      <c r="G49" s="92"/>
      <c r="H49" s="92"/>
    </row>
    <row r="50" spans="1:8" x14ac:dyDescent="0.2">
      <c r="A50" s="5"/>
      <c r="B50" s="5"/>
      <c r="C50" s="5"/>
      <c r="D50" s="5"/>
      <c r="E50" s="5"/>
      <c r="F50" s="92"/>
      <c r="G50" s="92"/>
      <c r="H50" s="92"/>
    </row>
    <row r="51" spans="1:8" x14ac:dyDescent="0.2">
      <c r="A51" s="5"/>
      <c r="B51" s="5"/>
      <c r="C51" s="5"/>
      <c r="D51" s="5"/>
      <c r="E51" s="5"/>
      <c r="F51" s="92"/>
      <c r="G51" s="92"/>
      <c r="H51" s="92"/>
    </row>
    <row r="52" spans="1:8" x14ac:dyDescent="0.2">
      <c r="A52" s="5"/>
      <c r="B52" s="5"/>
      <c r="C52" s="5"/>
      <c r="D52" s="5"/>
      <c r="E52" s="5"/>
      <c r="F52" s="92"/>
      <c r="G52" s="92"/>
      <c r="H52" s="92"/>
    </row>
    <row r="53" spans="1:8" ht="20.25" x14ac:dyDescent="0.3">
      <c r="A53" s="361" t="s">
        <v>2227</v>
      </c>
      <c r="B53" s="1102"/>
      <c r="C53" s="1102"/>
      <c r="D53" s="1102"/>
      <c r="E53" s="1102"/>
      <c r="F53" s="92"/>
      <c r="G53" s="92"/>
      <c r="H53" s="92"/>
    </row>
    <row r="54" spans="1:8" x14ac:dyDescent="0.2">
      <c r="A54" s="1849" t="s">
        <v>2149</v>
      </c>
      <c r="B54" s="1457" t="s">
        <v>8</v>
      </c>
      <c r="C54" s="1457" t="s">
        <v>14</v>
      </c>
      <c r="D54" s="1458" t="s">
        <v>36</v>
      </c>
      <c r="E54" s="1849" t="s">
        <v>2153</v>
      </c>
      <c r="F54" s="92"/>
      <c r="G54" s="92"/>
      <c r="H54" s="92"/>
    </row>
    <row r="55" spans="1:8" x14ac:dyDescent="0.2">
      <c r="A55" s="1899"/>
      <c r="B55" s="1868" t="s">
        <v>2228</v>
      </c>
      <c r="C55" s="1868"/>
      <c r="D55" s="1868"/>
      <c r="E55" s="1899"/>
      <c r="F55" s="92"/>
      <c r="G55" s="92"/>
      <c r="H55" s="92"/>
    </row>
    <row r="56" spans="1:8" x14ac:dyDescent="0.2">
      <c r="A56" s="1505" t="s">
        <v>2199</v>
      </c>
      <c r="B56" s="1506">
        <v>6.8182006204756993E-9</v>
      </c>
      <c r="C56" s="1506"/>
      <c r="D56" s="1483">
        <v>1.1709602932193023E-9</v>
      </c>
      <c r="E56" s="1462" t="s">
        <v>2155</v>
      </c>
      <c r="F56" s="92"/>
      <c r="G56" s="92"/>
      <c r="H56" s="92"/>
    </row>
    <row r="57" spans="1:8" x14ac:dyDescent="0.2">
      <c r="A57" s="1505" t="s">
        <v>2200</v>
      </c>
      <c r="B57" s="1507">
        <v>6.5909272664598454E-9</v>
      </c>
      <c r="C57" s="1507"/>
      <c r="D57" s="1484">
        <v>5.8548014660965217E-10</v>
      </c>
      <c r="E57" s="1479" t="s">
        <v>2155</v>
      </c>
      <c r="F57" s="92"/>
      <c r="G57" s="92"/>
      <c r="H57" s="92"/>
    </row>
    <row r="58" spans="1:8" x14ac:dyDescent="0.2">
      <c r="A58" s="1505" t="s">
        <v>2201</v>
      </c>
      <c r="B58" s="1507">
        <v>1.4545494688424E-7</v>
      </c>
      <c r="C58" s="1507"/>
      <c r="D58" s="1484">
        <v>2.8103047075202399E-7</v>
      </c>
      <c r="E58" s="1479" t="s">
        <v>2155</v>
      </c>
      <c r="F58" s="92"/>
      <c r="G58" s="92"/>
      <c r="H58" s="92"/>
    </row>
    <row r="59" spans="1:8" x14ac:dyDescent="0.2">
      <c r="A59" s="1505" t="s">
        <v>2203</v>
      </c>
      <c r="B59" s="1507">
        <v>9.0909341308159999E-8</v>
      </c>
      <c r="C59" s="1507"/>
      <c r="D59" s="1484">
        <v>1.70960202465756E-7</v>
      </c>
      <c r="E59" s="1479" t="s">
        <v>2155</v>
      </c>
      <c r="F59" s="92"/>
      <c r="G59" s="92"/>
      <c r="H59" s="92"/>
    </row>
    <row r="60" spans="1:8" x14ac:dyDescent="0.2">
      <c r="A60" s="1505" t="s">
        <v>2229</v>
      </c>
      <c r="B60" s="1507">
        <v>1.9090961737331992E-7</v>
      </c>
      <c r="C60" s="1507"/>
      <c r="D60" s="1484">
        <v>5.3864173488087963E-8</v>
      </c>
      <c r="E60" s="1479" t="s">
        <v>2155</v>
      </c>
      <c r="F60" s="92"/>
      <c r="G60" s="92"/>
      <c r="H60" s="92"/>
    </row>
    <row r="61" spans="1:8" x14ac:dyDescent="0.2">
      <c r="A61" s="1505" t="s">
        <v>2204</v>
      </c>
      <c r="B61" s="1507">
        <v>3.4091003102378432E-8</v>
      </c>
      <c r="C61" s="1507"/>
      <c r="D61" s="1484">
        <v>3.5128808796579068E-9</v>
      </c>
      <c r="E61" s="1479" t="s">
        <v>2155</v>
      </c>
      <c r="F61" s="92"/>
      <c r="G61" s="92"/>
      <c r="H61" s="92"/>
    </row>
    <row r="62" spans="1:8" x14ac:dyDescent="0.2">
      <c r="A62" s="1505" t="s">
        <v>2207</v>
      </c>
      <c r="B62" s="1507">
        <v>2.1363695418400002E-8</v>
      </c>
      <c r="C62" s="1507"/>
      <c r="D62" s="1484">
        <v>1.170960198957E-9</v>
      </c>
      <c r="E62" s="1479" t="s">
        <v>2155</v>
      </c>
      <c r="F62" s="92"/>
      <c r="G62" s="92"/>
      <c r="H62" s="92"/>
    </row>
    <row r="63" spans="1:8" x14ac:dyDescent="0.2">
      <c r="A63" s="1505" t="s">
        <v>2208</v>
      </c>
      <c r="B63" s="1507">
        <v>4.3181937263012704E-9</v>
      </c>
      <c r="C63" s="1507"/>
      <c r="D63" s="1484">
        <v>1.1709602932193023E-9</v>
      </c>
      <c r="E63" s="1479" t="s">
        <v>2155</v>
      </c>
      <c r="F63" s="92"/>
      <c r="G63" s="92"/>
      <c r="H63" s="92"/>
    </row>
    <row r="64" spans="1:8" x14ac:dyDescent="0.2">
      <c r="A64" s="1505" t="s">
        <v>2212</v>
      </c>
      <c r="B64" s="1507">
        <v>8.1818407441072002E-7</v>
      </c>
      <c r="C64" s="1507"/>
      <c r="D64" s="1484">
        <v>4.44964911065607E-7</v>
      </c>
      <c r="E64" s="1479" t="s">
        <v>2155</v>
      </c>
      <c r="F64" s="92"/>
      <c r="G64" s="92"/>
      <c r="H64" s="92"/>
    </row>
    <row r="65" spans="1:8" x14ac:dyDescent="0.2">
      <c r="A65" s="1900" t="s">
        <v>2230</v>
      </c>
      <c r="B65" s="1901"/>
      <c r="C65" s="1901"/>
      <c r="D65" s="1901"/>
      <c r="E65" s="1902"/>
      <c r="F65" s="92"/>
      <c r="G65" s="92"/>
      <c r="H65" s="92"/>
    </row>
    <row r="66" spans="1:8" x14ac:dyDescent="0.2">
      <c r="A66" s="1903"/>
      <c r="B66" s="1904"/>
      <c r="C66" s="1904"/>
      <c r="D66" s="1904"/>
      <c r="E66" s="1905"/>
      <c r="F66" s="92"/>
      <c r="G66" s="92"/>
      <c r="H66" s="92"/>
    </row>
    <row r="67" spans="1:8" x14ac:dyDescent="0.2">
      <c r="A67" s="1906"/>
      <c r="B67" s="1907"/>
      <c r="C67" s="1907"/>
      <c r="D67" s="1907"/>
      <c r="E67" s="1908"/>
      <c r="F67" s="92"/>
      <c r="G67" s="92"/>
      <c r="H67" s="92"/>
    </row>
    <row r="68" spans="1:8" x14ac:dyDescent="0.2">
      <c r="A68" s="1485"/>
      <c r="B68" s="1102"/>
      <c r="C68" s="1102"/>
      <c r="D68" s="1102"/>
      <c r="E68" s="1102"/>
      <c r="F68" s="92"/>
      <c r="G68" s="92"/>
      <c r="H68" s="92"/>
    </row>
    <row r="69" spans="1:8" x14ac:dyDescent="0.2">
      <c r="A69" s="1102"/>
      <c r="B69" s="1102"/>
      <c r="C69" s="1102"/>
      <c r="D69" s="1102"/>
      <c r="E69" s="1102"/>
      <c r="F69" s="92"/>
      <c r="G69" s="92"/>
      <c r="H69" s="92"/>
    </row>
    <row r="70" spans="1:8" x14ac:dyDescent="0.2">
      <c r="A70" s="1485"/>
      <c r="B70" s="1102"/>
      <c r="C70" s="1102"/>
      <c r="D70" s="1102"/>
      <c r="E70" s="1102"/>
      <c r="F70" s="92"/>
      <c r="G70" s="92"/>
      <c r="H70" s="92"/>
    </row>
    <row r="71" spans="1:8" x14ac:dyDescent="0.2">
      <c r="A71" s="1485"/>
      <c r="B71" s="1102"/>
      <c r="C71" s="1102"/>
      <c r="D71" s="1102"/>
      <c r="E71" s="1102"/>
      <c r="F71" s="92"/>
      <c r="G71" s="92"/>
      <c r="H71" s="92"/>
    </row>
    <row r="72" spans="1:8" x14ac:dyDescent="0.2">
      <c r="A72" s="1102"/>
      <c r="B72" s="1102"/>
      <c r="C72" s="1102"/>
      <c r="D72" s="1102"/>
      <c r="E72" s="1102"/>
      <c r="F72" s="92"/>
      <c r="G72" s="92"/>
      <c r="H72" s="92"/>
    </row>
    <row r="73" spans="1:8" x14ac:dyDescent="0.2">
      <c r="A73" s="1485"/>
      <c r="B73" s="1102"/>
      <c r="C73" s="1102"/>
      <c r="D73" s="1102"/>
      <c r="E73" s="1102"/>
      <c r="F73" s="92"/>
      <c r="G73" s="92"/>
      <c r="H73" s="92"/>
    </row>
  </sheetData>
  <mergeCells count="13">
    <mergeCell ref="A1:B1"/>
    <mergeCell ref="A3:A4"/>
    <mergeCell ref="E3:E4"/>
    <mergeCell ref="B4:D4"/>
    <mergeCell ref="A65:E67"/>
    <mergeCell ref="A22:E25"/>
    <mergeCell ref="A30:A31"/>
    <mergeCell ref="E30:E31"/>
    <mergeCell ref="B31:D31"/>
    <mergeCell ref="A46:E49"/>
    <mergeCell ref="A54:A55"/>
    <mergeCell ref="E54:E55"/>
    <mergeCell ref="B55:D55"/>
  </mergeCells>
  <hyperlinks>
    <hyperlink ref="A1" location="Contents!A1" display="To table of contents" xr:uid="{0F07C127-72D5-4620-B22F-DB3CA1E5FD54}"/>
  </hyperlinks>
  <pageMargins left="0.75" right="0.75" top="1" bottom="1" header="0.5" footer="0.5"/>
  <pageSetup paperSize="9" scale="9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4" tint="0.79998168889431442"/>
  </sheetPr>
  <dimension ref="A1:AB46"/>
  <sheetViews>
    <sheetView zoomScaleNormal="100" workbookViewId="0">
      <selection activeCell="B20" sqref="B20"/>
    </sheetView>
  </sheetViews>
  <sheetFormatPr defaultRowHeight="12.75" x14ac:dyDescent="0.2"/>
  <cols>
    <col min="1" max="8" width="9.33203125" style="19"/>
  </cols>
  <sheetData>
    <row r="1" spans="1:28" ht="26.25" customHeight="1" x14ac:dyDescent="0.2">
      <c r="A1" s="1744" t="s">
        <v>2</v>
      </c>
      <c r="B1" s="1744"/>
      <c r="C1" s="1744"/>
      <c r="K1" s="5"/>
      <c r="L1" s="5"/>
      <c r="M1" s="5"/>
      <c r="N1" s="5"/>
      <c r="O1" s="5"/>
      <c r="P1" s="5"/>
      <c r="Q1" s="5"/>
      <c r="R1" s="5"/>
      <c r="S1" s="5"/>
      <c r="T1" s="5"/>
      <c r="U1" s="5"/>
      <c r="V1" s="5"/>
      <c r="W1" s="5"/>
      <c r="X1" s="5"/>
      <c r="Y1" s="5"/>
      <c r="Z1" s="5"/>
      <c r="AA1" s="5"/>
      <c r="AB1" s="5"/>
    </row>
    <row r="2" spans="1:28" ht="21" x14ac:dyDescent="0.35">
      <c r="A2" s="1093" t="s">
        <v>1666</v>
      </c>
      <c r="B2" s="1094"/>
      <c r="C2" s="1094"/>
      <c r="D2" s="1094"/>
      <c r="E2" s="1094"/>
      <c r="F2" s="1094"/>
      <c r="G2" s="1094"/>
      <c r="H2" s="1094"/>
      <c r="I2" s="1094"/>
      <c r="J2" s="5"/>
      <c r="K2" s="5"/>
      <c r="L2" s="5"/>
      <c r="M2" s="5"/>
      <c r="N2" s="5"/>
      <c r="O2" s="5"/>
      <c r="P2" s="5"/>
      <c r="Q2" s="5"/>
      <c r="R2" s="5"/>
    </row>
    <row r="3" spans="1:28" x14ac:dyDescent="0.2">
      <c r="A3" s="1610"/>
      <c r="B3" s="1751" t="s">
        <v>163</v>
      </c>
      <c r="C3" s="1751"/>
      <c r="D3" s="1751"/>
      <c r="E3" s="667"/>
      <c r="F3" s="1751" t="s">
        <v>164</v>
      </c>
      <c r="G3" s="1751"/>
      <c r="H3" s="1751"/>
      <c r="I3" s="1751"/>
      <c r="J3" s="193" t="s">
        <v>2012</v>
      </c>
      <c r="K3" s="1028"/>
      <c r="L3" s="1028"/>
      <c r="M3" s="1028"/>
      <c r="N3" s="5"/>
      <c r="P3" s="5"/>
      <c r="Q3" s="5"/>
      <c r="R3" s="5"/>
    </row>
    <row r="4" spans="1:28" x14ac:dyDescent="0.2">
      <c r="A4" s="1610"/>
      <c r="B4" s="1610" t="s">
        <v>165</v>
      </c>
      <c r="C4" s="1610" t="s">
        <v>166</v>
      </c>
      <c r="D4" s="1610" t="s">
        <v>167</v>
      </c>
      <c r="E4" s="1610"/>
      <c r="F4" s="1610" t="s">
        <v>165</v>
      </c>
      <c r="G4" s="1610" t="s">
        <v>166</v>
      </c>
      <c r="H4" s="1610" t="s">
        <v>167</v>
      </c>
      <c r="I4" s="1028"/>
      <c r="J4" s="115" t="s">
        <v>2013</v>
      </c>
      <c r="K4" s="1028"/>
      <c r="L4" s="1028"/>
      <c r="M4" s="1028"/>
      <c r="N4" s="5"/>
      <c r="P4" s="5"/>
      <c r="Q4" s="5"/>
      <c r="R4" s="5"/>
    </row>
    <row r="5" spans="1:28" x14ac:dyDescent="0.2">
      <c r="A5" s="1610"/>
      <c r="B5" s="604" t="s">
        <v>168</v>
      </c>
      <c r="C5" s="604"/>
      <c r="D5" s="604"/>
      <c r="E5" s="604"/>
      <c r="F5" s="604" t="s">
        <v>168</v>
      </c>
      <c r="G5" s="604"/>
      <c r="H5" s="604"/>
      <c r="I5" s="1028"/>
      <c r="J5" s="604" t="s">
        <v>168</v>
      </c>
      <c r="K5" s="1028"/>
      <c r="L5" s="1028"/>
      <c r="M5" s="1028"/>
      <c r="N5" s="5"/>
      <c r="P5" s="5"/>
      <c r="Q5" s="5"/>
      <c r="R5" s="5"/>
    </row>
    <row r="6" spans="1:28" x14ac:dyDescent="0.2">
      <c r="A6" s="115">
        <v>1990</v>
      </c>
      <c r="B6" s="1624">
        <v>41.6</v>
      </c>
      <c r="C6" s="1624">
        <v>41.6</v>
      </c>
      <c r="D6" s="1625"/>
      <c r="E6" s="604"/>
      <c r="F6" s="1624">
        <v>43</v>
      </c>
      <c r="G6" s="1624">
        <v>43</v>
      </c>
      <c r="H6" s="1625"/>
      <c r="I6" s="1028"/>
      <c r="J6" s="1624">
        <v>43</v>
      </c>
      <c r="K6" s="1028"/>
      <c r="L6" s="1028"/>
      <c r="M6" s="1028"/>
      <c r="N6" s="5"/>
      <c r="O6" s="5"/>
      <c r="P6" s="5"/>
      <c r="Q6" s="5"/>
      <c r="R6" s="5"/>
      <c r="S6" s="5"/>
      <c r="T6" s="5"/>
      <c r="U6" s="5"/>
      <c r="V6" s="5"/>
    </row>
    <row r="7" spans="1:28" x14ac:dyDescent="0.2">
      <c r="A7" s="115">
        <v>1991</v>
      </c>
      <c r="B7" s="1624">
        <v>41.5</v>
      </c>
      <c r="C7" s="1624">
        <v>41.5</v>
      </c>
      <c r="D7" s="1625"/>
      <c r="E7" s="604"/>
      <c r="F7" s="1624">
        <v>43</v>
      </c>
      <c r="G7" s="1624">
        <v>43</v>
      </c>
      <c r="H7" s="1625"/>
      <c r="I7" s="1028"/>
      <c r="J7" s="1624">
        <v>43</v>
      </c>
      <c r="K7" s="1028"/>
      <c r="L7" s="1028"/>
      <c r="M7" s="1028"/>
      <c r="N7" s="5"/>
      <c r="O7" s="5"/>
      <c r="P7" s="5"/>
      <c r="Q7" s="5"/>
      <c r="R7" s="5"/>
      <c r="S7" s="5"/>
      <c r="T7" s="5"/>
      <c r="U7" s="5"/>
      <c r="V7" s="5"/>
    </row>
    <row r="8" spans="1:28" x14ac:dyDescent="0.2">
      <c r="A8" s="115">
        <v>1992</v>
      </c>
      <c r="B8" s="1624">
        <v>41.4</v>
      </c>
      <c r="C8" s="1624">
        <v>41.4</v>
      </c>
      <c r="D8" s="1625"/>
      <c r="E8" s="604"/>
      <c r="F8" s="1624">
        <v>43</v>
      </c>
      <c r="G8" s="1624">
        <v>43</v>
      </c>
      <c r="H8" s="1625"/>
      <c r="I8" s="1028"/>
      <c r="J8" s="1624">
        <v>43</v>
      </c>
      <c r="K8" s="1028"/>
      <c r="L8" s="1028"/>
      <c r="M8" s="1028"/>
      <c r="N8" s="5"/>
      <c r="O8" s="5"/>
      <c r="P8" s="5"/>
      <c r="Q8" s="5"/>
      <c r="R8" s="5"/>
      <c r="S8" s="5"/>
      <c r="T8" s="5"/>
      <c r="U8" s="5"/>
      <c r="V8" s="5"/>
    </row>
    <row r="9" spans="1:28" x14ac:dyDescent="0.2">
      <c r="A9" s="115">
        <v>1993</v>
      </c>
      <c r="B9" s="1624">
        <v>41.4</v>
      </c>
      <c r="C9" s="1624">
        <v>41.4</v>
      </c>
      <c r="D9" s="1625"/>
      <c r="E9" s="604"/>
      <c r="F9" s="1624">
        <v>43</v>
      </c>
      <c r="G9" s="1624">
        <v>43</v>
      </c>
      <c r="H9" s="1625"/>
      <c r="I9" s="1028"/>
      <c r="J9" s="1624">
        <v>43</v>
      </c>
      <c r="K9" s="1028"/>
      <c r="L9" s="1028"/>
      <c r="M9" s="1028"/>
      <c r="N9" s="5"/>
      <c r="O9" s="5"/>
      <c r="P9" s="5"/>
      <c r="Q9" s="5"/>
      <c r="R9" s="5"/>
      <c r="S9" s="5"/>
      <c r="T9" s="5"/>
      <c r="U9" s="5"/>
      <c r="V9" s="5"/>
    </row>
    <row r="10" spans="1:28" x14ac:dyDescent="0.2">
      <c r="A10" s="115">
        <v>1994</v>
      </c>
      <c r="B10" s="1624">
        <v>41.3</v>
      </c>
      <c r="C10" s="1624">
        <v>41.3</v>
      </c>
      <c r="D10" s="1625"/>
      <c r="E10" s="604"/>
      <c r="F10" s="1624">
        <v>43</v>
      </c>
      <c r="G10" s="1624">
        <v>43</v>
      </c>
      <c r="H10" s="1625"/>
      <c r="I10" s="1028"/>
      <c r="J10" s="1624">
        <v>43</v>
      </c>
      <c r="K10" s="1028"/>
      <c r="L10" s="1028"/>
      <c r="M10" s="1028"/>
      <c r="N10" s="5"/>
      <c r="O10" s="5"/>
      <c r="P10" s="5"/>
      <c r="Q10" s="5"/>
      <c r="R10" s="5"/>
      <c r="S10" s="5"/>
      <c r="T10" s="5"/>
      <c r="U10" s="5"/>
      <c r="V10" s="5"/>
    </row>
    <row r="11" spans="1:28" x14ac:dyDescent="0.2">
      <c r="A11" s="115">
        <v>1995</v>
      </c>
      <c r="B11" s="1624">
        <v>41.3</v>
      </c>
      <c r="C11" s="1624">
        <v>41.3</v>
      </c>
      <c r="D11" s="1625"/>
      <c r="E11" s="604"/>
      <c r="F11" s="1624">
        <v>43</v>
      </c>
      <c r="G11" s="1624">
        <v>43</v>
      </c>
      <c r="H11" s="1625"/>
      <c r="I11" s="1028"/>
      <c r="J11" s="1624">
        <v>43</v>
      </c>
      <c r="K11" s="1028"/>
      <c r="L11" s="1028"/>
      <c r="M11" s="1028"/>
      <c r="N11" s="5"/>
      <c r="O11" s="5"/>
      <c r="P11" s="5"/>
      <c r="Q11" s="5"/>
      <c r="R11" s="5"/>
      <c r="S11" s="5"/>
      <c r="T11" s="5"/>
      <c r="U11" s="5"/>
      <c r="V11" s="5"/>
    </row>
    <row r="12" spans="1:28" x14ac:dyDescent="0.2">
      <c r="A12" s="115">
        <v>1996</v>
      </c>
      <c r="B12" s="1624">
        <v>41.3</v>
      </c>
      <c r="C12" s="1624">
        <v>41.3</v>
      </c>
      <c r="D12" s="1625"/>
      <c r="E12" s="604"/>
      <c r="F12" s="1624">
        <v>43.1</v>
      </c>
      <c r="G12" s="1624">
        <v>43.1</v>
      </c>
      <c r="H12" s="1625"/>
      <c r="I12" s="1028"/>
      <c r="J12" s="1624">
        <v>43.1</v>
      </c>
      <c r="K12" s="1028"/>
      <c r="L12" s="1028"/>
      <c r="M12" s="1028"/>
      <c r="N12" s="5"/>
      <c r="O12" s="5"/>
      <c r="P12" s="5"/>
      <c r="Q12" s="5"/>
      <c r="R12" s="5"/>
      <c r="S12" s="5"/>
      <c r="T12" s="5"/>
      <c r="U12" s="5"/>
      <c r="V12" s="5"/>
    </row>
    <row r="13" spans="1:28" x14ac:dyDescent="0.2">
      <c r="A13" s="115">
        <v>1997</v>
      </c>
      <c r="B13" s="1624">
        <v>41.2</v>
      </c>
      <c r="C13" s="1624">
        <v>41.2</v>
      </c>
      <c r="D13" s="1625"/>
      <c r="E13" s="604"/>
      <c r="F13" s="1624">
        <v>43.1</v>
      </c>
      <c r="G13" s="1624">
        <v>43.1</v>
      </c>
      <c r="H13" s="1625"/>
      <c r="I13" s="1028"/>
      <c r="J13" s="1624">
        <v>43.1</v>
      </c>
      <c r="K13" s="1028"/>
      <c r="L13" s="1028"/>
      <c r="M13" s="1028"/>
      <c r="N13" s="5"/>
      <c r="O13" s="5"/>
      <c r="P13" s="5"/>
      <c r="Q13" s="5"/>
      <c r="R13" s="5"/>
      <c r="S13" s="5"/>
      <c r="T13" s="5"/>
      <c r="U13" s="5"/>
      <c r="V13" s="5"/>
    </row>
    <row r="14" spans="1:28" x14ac:dyDescent="0.2">
      <c r="A14" s="115">
        <v>1998</v>
      </c>
      <c r="B14" s="1624">
        <v>41.2</v>
      </c>
      <c r="C14" s="1624">
        <v>41.2</v>
      </c>
      <c r="D14" s="1625"/>
      <c r="E14" s="604"/>
      <c r="F14" s="1624">
        <v>43.1</v>
      </c>
      <c r="G14" s="1624">
        <v>43.1</v>
      </c>
      <c r="H14" s="1625"/>
      <c r="I14" s="1028"/>
      <c r="J14" s="1624">
        <v>43.1</v>
      </c>
      <c r="K14" s="1028"/>
      <c r="L14" s="1028"/>
      <c r="M14" s="1028"/>
      <c r="N14" s="5"/>
      <c r="O14" s="5"/>
      <c r="P14" s="5"/>
      <c r="Q14" s="5"/>
      <c r="R14" s="5"/>
      <c r="S14" s="5"/>
      <c r="T14" s="5"/>
      <c r="U14" s="5"/>
      <c r="V14" s="5"/>
    </row>
    <row r="15" spans="1:28" x14ac:dyDescent="0.2">
      <c r="A15" s="115">
        <v>1999</v>
      </c>
      <c r="B15" s="1624">
        <v>41.2</v>
      </c>
      <c r="C15" s="1624">
        <v>41.2</v>
      </c>
      <c r="D15" s="1625"/>
      <c r="E15" s="604"/>
      <c r="F15" s="1624">
        <v>43.1</v>
      </c>
      <c r="G15" s="1624">
        <v>43.1</v>
      </c>
      <c r="H15" s="1625"/>
      <c r="I15" s="1028"/>
      <c r="J15" s="1624">
        <v>43.1</v>
      </c>
      <c r="K15" s="1028"/>
      <c r="L15" s="1028"/>
      <c r="M15" s="1028"/>
      <c r="N15" s="5"/>
      <c r="O15" s="5"/>
      <c r="P15" s="5"/>
      <c r="Q15" s="5"/>
      <c r="R15" s="5"/>
      <c r="S15" s="5"/>
      <c r="T15" s="5"/>
      <c r="U15" s="5"/>
      <c r="V15" s="5"/>
    </row>
    <row r="16" spans="1:28" x14ac:dyDescent="0.2">
      <c r="A16" s="115">
        <v>2000</v>
      </c>
      <c r="B16" s="1624">
        <v>41.2</v>
      </c>
      <c r="C16" s="1624">
        <v>41.2</v>
      </c>
      <c r="D16" s="1625"/>
      <c r="E16" s="604"/>
      <c r="F16" s="1624">
        <v>43.1</v>
      </c>
      <c r="G16" s="1624">
        <v>43.1</v>
      </c>
      <c r="H16" s="1625"/>
      <c r="I16" s="1028"/>
      <c r="J16" s="1624">
        <v>43.1</v>
      </c>
      <c r="K16" s="1028"/>
      <c r="L16" s="1028"/>
      <c r="M16" s="1028"/>
      <c r="N16" s="5"/>
      <c r="O16" s="5"/>
      <c r="P16" s="5"/>
      <c r="Q16" s="5"/>
      <c r="R16" s="5"/>
      <c r="S16" s="5"/>
      <c r="T16" s="5"/>
      <c r="U16" s="5"/>
      <c r="V16" s="5"/>
    </row>
    <row r="17" spans="1:22" x14ac:dyDescent="0.2">
      <c r="A17" s="115">
        <v>2001</v>
      </c>
      <c r="B17" s="1624">
        <v>41.2</v>
      </c>
      <c r="C17" s="1624">
        <v>41.2</v>
      </c>
      <c r="D17" s="1625"/>
      <c r="E17" s="604"/>
      <c r="F17" s="1624">
        <v>43.1</v>
      </c>
      <c r="G17" s="1624">
        <v>43.1</v>
      </c>
      <c r="H17" s="1625"/>
      <c r="I17" s="1028"/>
      <c r="J17" s="1624">
        <v>43.1</v>
      </c>
      <c r="K17" s="1028"/>
      <c r="L17" s="1028"/>
      <c r="M17" s="1028"/>
      <c r="N17" s="5"/>
      <c r="O17" s="5"/>
      <c r="P17" s="5"/>
      <c r="Q17" s="5"/>
      <c r="R17" s="5"/>
      <c r="S17" s="5"/>
      <c r="T17" s="5"/>
      <c r="U17" s="5"/>
      <c r="V17" s="5"/>
    </row>
    <row r="18" spans="1:22" x14ac:dyDescent="0.2">
      <c r="A18" s="115">
        <v>2002</v>
      </c>
      <c r="B18" s="1624">
        <v>41.2</v>
      </c>
      <c r="C18" s="1624">
        <v>41.2</v>
      </c>
      <c r="D18" s="1625"/>
      <c r="E18" s="604"/>
      <c r="F18" s="1624">
        <v>43.1</v>
      </c>
      <c r="G18" s="1624">
        <v>43.1</v>
      </c>
      <c r="H18" s="1625"/>
      <c r="I18" s="1028"/>
      <c r="J18" s="1624">
        <v>43.1</v>
      </c>
      <c r="K18" s="1028"/>
      <c r="L18" s="1028"/>
      <c r="M18" s="1028"/>
      <c r="N18" s="5"/>
      <c r="O18" s="5"/>
      <c r="P18" s="5"/>
      <c r="Q18" s="5"/>
      <c r="R18" s="5"/>
      <c r="S18" s="5"/>
      <c r="T18" s="5"/>
      <c r="U18" s="5"/>
      <c r="V18" s="5"/>
    </row>
    <row r="19" spans="1:22" x14ac:dyDescent="0.2">
      <c r="A19" s="115">
        <v>2003</v>
      </c>
      <c r="B19" s="1624">
        <v>41.2</v>
      </c>
      <c r="C19" s="1624">
        <v>41.2</v>
      </c>
      <c r="D19" s="1625"/>
      <c r="E19" s="604"/>
      <c r="F19" s="1624">
        <v>43.1</v>
      </c>
      <c r="G19" s="1624">
        <v>43.1</v>
      </c>
      <c r="H19" s="1625"/>
      <c r="I19" s="1028"/>
      <c r="J19" s="1624">
        <v>43.1</v>
      </c>
      <c r="K19" s="1028"/>
      <c r="L19" s="1028"/>
      <c r="M19" s="1028"/>
      <c r="N19" s="5"/>
      <c r="O19" s="5"/>
      <c r="P19" s="5"/>
      <c r="Q19" s="5"/>
      <c r="R19" s="5"/>
      <c r="S19" s="5"/>
      <c r="T19" s="5"/>
      <c r="U19" s="5"/>
      <c r="V19" s="5"/>
    </row>
    <row r="20" spans="1:22" x14ac:dyDescent="0.2">
      <c r="A20" s="115">
        <v>2004</v>
      </c>
      <c r="B20" s="1624">
        <v>41.2</v>
      </c>
      <c r="C20" s="1624">
        <v>41.2</v>
      </c>
      <c r="D20" s="1625"/>
      <c r="E20" s="604"/>
      <c r="F20" s="1624">
        <v>43.1</v>
      </c>
      <c r="G20" s="1624">
        <v>43.1</v>
      </c>
      <c r="H20" s="1625"/>
      <c r="I20" s="1028"/>
      <c r="J20" s="1624">
        <v>43.1</v>
      </c>
      <c r="K20" s="1028"/>
      <c r="L20" s="1028"/>
      <c r="M20" s="1028"/>
      <c r="N20" s="5"/>
      <c r="O20" s="5"/>
      <c r="P20" s="5"/>
      <c r="Q20" s="5"/>
      <c r="R20" s="5"/>
      <c r="S20" s="5"/>
      <c r="T20" s="5"/>
      <c r="U20" s="5"/>
      <c r="V20" s="5"/>
    </row>
    <row r="21" spans="1:22" x14ac:dyDescent="0.2">
      <c r="A21" s="115">
        <v>2005</v>
      </c>
      <c r="B21" s="1624">
        <v>41.2</v>
      </c>
      <c r="C21" s="1624">
        <v>41.2</v>
      </c>
      <c r="D21" s="1625"/>
      <c r="E21" s="604"/>
      <c r="F21" s="1624">
        <v>43.1</v>
      </c>
      <c r="G21" s="1624">
        <v>43.1</v>
      </c>
      <c r="H21" s="1625"/>
      <c r="I21" s="1028"/>
      <c r="J21" s="1624">
        <v>43.1</v>
      </c>
      <c r="K21" s="1028"/>
      <c r="L21" s="1028"/>
      <c r="M21" s="1028"/>
      <c r="N21" s="5"/>
      <c r="O21" s="5"/>
      <c r="P21" s="5"/>
      <c r="Q21" s="5"/>
      <c r="R21" s="5"/>
      <c r="S21" s="5"/>
      <c r="T21" s="5"/>
      <c r="U21" s="5"/>
      <c r="V21" s="5"/>
    </row>
    <row r="22" spans="1:22" x14ac:dyDescent="0.2">
      <c r="A22" s="115">
        <v>2006</v>
      </c>
      <c r="B22" s="1624">
        <v>41.3</v>
      </c>
      <c r="C22" s="1624">
        <v>41.4</v>
      </c>
      <c r="D22" s="1624">
        <v>28</v>
      </c>
      <c r="E22" s="604"/>
      <c r="F22" s="1624">
        <v>43.1</v>
      </c>
      <c r="G22" s="1624">
        <v>43.1</v>
      </c>
      <c r="H22" s="1624">
        <v>37</v>
      </c>
      <c r="I22" s="1028"/>
      <c r="J22" s="1624">
        <v>43.1</v>
      </c>
      <c r="K22" s="1028"/>
      <c r="L22" s="1028"/>
      <c r="M22" s="1028"/>
      <c r="N22" s="5"/>
      <c r="O22" s="5"/>
      <c r="P22" s="5"/>
      <c r="Q22" s="5"/>
      <c r="R22" s="5"/>
      <c r="S22" s="5"/>
      <c r="T22" s="5"/>
      <c r="U22" s="5"/>
      <c r="V22" s="5"/>
    </row>
    <row r="23" spans="1:22" x14ac:dyDescent="0.2">
      <c r="A23" s="115">
        <v>2007</v>
      </c>
      <c r="B23" s="1624">
        <v>41.8</v>
      </c>
      <c r="C23" s="1624">
        <v>42.2</v>
      </c>
      <c r="D23" s="1624">
        <v>28</v>
      </c>
      <c r="E23" s="1624"/>
      <c r="F23" s="1624">
        <v>42.9</v>
      </c>
      <c r="G23" s="1624">
        <v>43.1</v>
      </c>
      <c r="H23" s="1624">
        <v>37</v>
      </c>
      <c r="I23" s="1028"/>
      <c r="J23" s="1624">
        <v>43.1</v>
      </c>
      <c r="K23" s="1028"/>
      <c r="L23" s="1028"/>
      <c r="M23" s="1028"/>
      <c r="N23" s="5"/>
      <c r="O23" s="5"/>
      <c r="P23" s="5"/>
      <c r="Q23" s="5"/>
      <c r="R23" s="5"/>
      <c r="S23" s="5"/>
      <c r="T23" s="5"/>
      <c r="U23" s="5"/>
      <c r="V23" s="5"/>
    </row>
    <row r="24" spans="1:22" x14ac:dyDescent="0.2">
      <c r="A24" s="115">
        <v>2008</v>
      </c>
      <c r="B24" s="1624">
        <v>41.8</v>
      </c>
      <c r="C24" s="1624">
        <v>42.4</v>
      </c>
      <c r="D24" s="1624">
        <v>27.7</v>
      </c>
      <c r="E24" s="1624"/>
      <c r="F24" s="1624">
        <v>43</v>
      </c>
      <c r="G24" s="1624">
        <v>43.2</v>
      </c>
      <c r="H24" s="1624">
        <v>37</v>
      </c>
      <c r="I24" s="1028"/>
      <c r="J24" s="1624">
        <v>43.2</v>
      </c>
      <c r="K24" s="1028"/>
      <c r="L24" s="1028"/>
      <c r="M24" s="1028"/>
      <c r="N24" s="5"/>
      <c r="O24" s="5"/>
      <c r="P24" s="5"/>
      <c r="Q24" s="5"/>
      <c r="R24" s="5"/>
      <c r="S24" s="5"/>
      <c r="T24" s="5"/>
      <c r="U24" s="5"/>
      <c r="V24" s="5"/>
    </row>
    <row r="25" spans="1:22" x14ac:dyDescent="0.2">
      <c r="A25" s="115">
        <v>2009</v>
      </c>
      <c r="B25" s="1624">
        <v>42</v>
      </c>
      <c r="C25" s="1624">
        <v>42.8</v>
      </c>
      <c r="D25" s="1624">
        <v>27.2</v>
      </c>
      <c r="E25" s="1624"/>
      <c r="F25" s="1624">
        <v>42.9</v>
      </c>
      <c r="G25" s="1624">
        <v>43.2</v>
      </c>
      <c r="H25" s="1624">
        <v>37</v>
      </c>
      <c r="I25" s="1028"/>
      <c r="J25" s="1624">
        <v>43.2</v>
      </c>
      <c r="K25" s="1028"/>
      <c r="L25" s="1028"/>
      <c r="M25" s="1028"/>
      <c r="N25" s="5"/>
      <c r="O25" s="5"/>
      <c r="P25" s="5"/>
      <c r="Q25" s="5"/>
      <c r="R25" s="5"/>
      <c r="S25" s="5"/>
      <c r="T25" s="5"/>
      <c r="U25" s="5"/>
      <c r="V25" s="5"/>
    </row>
    <row r="26" spans="1:22" x14ac:dyDescent="0.2">
      <c r="A26" s="115">
        <v>2010</v>
      </c>
      <c r="B26" s="1624">
        <v>42</v>
      </c>
      <c r="C26" s="1624">
        <v>42.8</v>
      </c>
      <c r="D26" s="1624">
        <v>27</v>
      </c>
      <c r="E26" s="1624"/>
      <c r="F26" s="1624">
        <v>43.1</v>
      </c>
      <c r="G26" s="1624">
        <v>43.2</v>
      </c>
      <c r="H26" s="1624">
        <v>37</v>
      </c>
      <c r="I26" s="1028"/>
      <c r="J26" s="1624">
        <v>43.2</v>
      </c>
      <c r="K26" s="1028"/>
      <c r="L26" s="1028"/>
      <c r="M26" s="1028"/>
      <c r="N26" s="5"/>
      <c r="O26" s="5"/>
      <c r="P26" s="5"/>
      <c r="Q26" s="5"/>
      <c r="R26" s="5"/>
      <c r="S26" s="5"/>
      <c r="T26" s="5"/>
      <c r="U26" s="5"/>
      <c r="V26" s="5"/>
    </row>
    <row r="27" spans="1:22" x14ac:dyDescent="0.2">
      <c r="A27" s="115">
        <v>2011</v>
      </c>
      <c r="B27" s="1624">
        <v>42</v>
      </c>
      <c r="C27" s="1624">
        <v>42.9</v>
      </c>
      <c r="D27" s="1624">
        <v>27</v>
      </c>
      <c r="E27" s="1624"/>
      <c r="F27" s="1624">
        <v>43</v>
      </c>
      <c r="G27" s="1624">
        <v>43.2</v>
      </c>
      <c r="H27" s="1624">
        <v>37</v>
      </c>
      <c r="I27" s="1028"/>
      <c r="J27" s="1624">
        <v>43.2</v>
      </c>
      <c r="K27" s="1028"/>
      <c r="L27" s="1028"/>
      <c r="M27" s="1028"/>
      <c r="N27" s="5"/>
      <c r="O27" s="5"/>
      <c r="P27" s="5"/>
      <c r="Q27" s="5"/>
      <c r="R27" s="5"/>
      <c r="S27" s="5"/>
      <c r="T27" s="5"/>
      <c r="U27" s="5"/>
      <c r="V27" s="5"/>
    </row>
    <row r="28" spans="1:22" x14ac:dyDescent="0.2">
      <c r="A28" s="115">
        <v>2012</v>
      </c>
      <c r="B28" s="1624">
        <v>41.9</v>
      </c>
      <c r="C28" s="1624">
        <v>42.7</v>
      </c>
      <c r="D28" s="1624">
        <v>27</v>
      </c>
      <c r="E28" s="1624"/>
      <c r="F28" s="1624">
        <v>43</v>
      </c>
      <c r="G28" s="1624">
        <v>43.2</v>
      </c>
      <c r="H28" s="1624">
        <v>37</v>
      </c>
      <c r="I28" s="1028"/>
      <c r="J28" s="1624">
        <v>43.2</v>
      </c>
      <c r="K28" s="1028"/>
      <c r="L28" s="1028"/>
      <c r="M28" s="1028"/>
      <c r="N28" s="5"/>
      <c r="O28" s="5"/>
      <c r="P28" s="5"/>
      <c r="Q28" s="5"/>
      <c r="R28" s="5"/>
      <c r="S28" s="5"/>
      <c r="T28" s="5"/>
      <c r="U28" s="5"/>
      <c r="V28" s="5"/>
    </row>
    <row r="29" spans="1:22" x14ac:dyDescent="0.2">
      <c r="A29" s="115">
        <v>2013</v>
      </c>
      <c r="B29" s="1624">
        <v>42</v>
      </c>
      <c r="C29" s="1624">
        <v>42.8</v>
      </c>
      <c r="D29" s="1624">
        <v>27</v>
      </c>
      <c r="E29" s="1624"/>
      <c r="F29" s="1624">
        <v>43</v>
      </c>
      <c r="G29" s="1624">
        <v>43.2</v>
      </c>
      <c r="H29" s="1624">
        <v>37</v>
      </c>
      <c r="I29" s="1028"/>
      <c r="J29" s="1624">
        <v>43.2</v>
      </c>
      <c r="K29" s="1028"/>
      <c r="L29" s="1028"/>
      <c r="M29" s="1028"/>
      <c r="N29" s="5"/>
      <c r="O29" s="5"/>
      <c r="P29" s="5"/>
      <c r="Q29" s="5"/>
      <c r="R29" s="5"/>
      <c r="S29" s="5"/>
      <c r="T29" s="5"/>
      <c r="U29" s="5"/>
      <c r="V29" s="5"/>
    </row>
    <row r="30" spans="1:22" x14ac:dyDescent="0.2">
      <c r="A30" s="115">
        <v>2014</v>
      </c>
      <c r="B30" s="1624">
        <v>42.1</v>
      </c>
      <c r="C30" s="1624">
        <v>42.9</v>
      </c>
      <c r="D30" s="1624">
        <v>27</v>
      </c>
      <c r="E30" s="1624"/>
      <c r="F30" s="1624">
        <v>42.9</v>
      </c>
      <c r="G30" s="1624">
        <v>43.2</v>
      </c>
      <c r="H30" s="1624">
        <v>37</v>
      </c>
      <c r="I30" s="1028"/>
      <c r="J30" s="1624">
        <v>43.2</v>
      </c>
      <c r="K30" s="1028"/>
      <c r="L30" s="1028"/>
      <c r="M30" s="1028"/>
      <c r="N30" s="5"/>
      <c r="O30" s="5"/>
      <c r="P30" s="5"/>
      <c r="Q30" s="5"/>
      <c r="R30" s="5"/>
      <c r="S30" s="5"/>
      <c r="T30" s="5"/>
      <c r="U30" s="5"/>
      <c r="V30" s="5"/>
    </row>
    <row r="31" spans="1:22" x14ac:dyDescent="0.2">
      <c r="A31" s="115">
        <v>2015</v>
      </c>
      <c r="B31" s="1624">
        <v>42.0999999911175</v>
      </c>
      <c r="C31" s="1624">
        <v>43.003689367434497</v>
      </c>
      <c r="D31" s="1624">
        <v>27</v>
      </c>
      <c r="E31" s="1624"/>
      <c r="F31" s="1624">
        <v>43.0000059438416</v>
      </c>
      <c r="G31" s="1624">
        <v>43.191625240901402</v>
      </c>
      <c r="H31" s="1624">
        <v>37</v>
      </c>
      <c r="I31" s="1028"/>
      <c r="J31" s="1624">
        <v>43.2</v>
      </c>
      <c r="K31" s="1028"/>
      <c r="L31" s="1028"/>
      <c r="M31" s="1028"/>
      <c r="N31" s="5"/>
      <c r="O31" s="5"/>
      <c r="P31" s="5"/>
      <c r="Q31" s="5"/>
      <c r="R31" s="5"/>
      <c r="S31" s="5"/>
      <c r="T31" s="5"/>
      <c r="U31" s="5"/>
      <c r="V31" s="5"/>
    </row>
    <row r="32" spans="1:22" x14ac:dyDescent="0.2">
      <c r="A32" s="115">
        <v>2016</v>
      </c>
      <c r="B32" s="1624">
        <v>42.200000496669098</v>
      </c>
      <c r="C32" s="1624">
        <v>42.9464464796106</v>
      </c>
      <c r="D32" s="1624">
        <v>27</v>
      </c>
      <c r="E32" s="1624"/>
      <c r="F32" s="1624">
        <v>43.000003468507302</v>
      </c>
      <c r="G32" s="1624">
        <v>43.147277303701102</v>
      </c>
      <c r="H32" s="1624">
        <v>37</v>
      </c>
      <c r="I32" s="1028"/>
      <c r="J32" s="1624">
        <v>43.2</v>
      </c>
      <c r="K32" s="1028"/>
      <c r="L32" s="1028"/>
      <c r="M32" s="1028"/>
      <c r="N32" s="5"/>
      <c r="O32" s="5"/>
      <c r="P32" s="5"/>
      <c r="Q32" s="5"/>
      <c r="R32" s="5"/>
      <c r="S32" s="5"/>
      <c r="T32" s="5"/>
      <c r="U32" s="5"/>
      <c r="V32" s="5"/>
    </row>
    <row r="33" spans="1:28" x14ac:dyDescent="0.2">
      <c r="A33" s="115">
        <v>2017</v>
      </c>
      <c r="B33" s="1624">
        <v>42.200000025862103</v>
      </c>
      <c r="C33" s="1624">
        <v>42.972931004660801</v>
      </c>
      <c r="D33" s="1624">
        <v>27</v>
      </c>
      <c r="E33" s="1624"/>
      <c r="F33" s="1624">
        <v>42.999999949953498</v>
      </c>
      <c r="G33" s="1624">
        <v>43.215967891686397</v>
      </c>
      <c r="H33" s="1624">
        <v>37</v>
      </c>
      <c r="I33" s="1028"/>
      <c r="J33" s="1624">
        <v>43.2</v>
      </c>
      <c r="K33" s="1028"/>
      <c r="L33" s="1028"/>
      <c r="M33" s="1028"/>
      <c r="N33" s="5"/>
      <c r="O33" s="5"/>
      <c r="P33" s="5"/>
      <c r="Q33" s="5"/>
      <c r="R33" s="5"/>
      <c r="S33" s="5"/>
      <c r="T33" s="5"/>
      <c r="U33" s="5"/>
      <c r="V33" s="5"/>
    </row>
    <row r="34" spans="1:28" x14ac:dyDescent="0.2">
      <c r="A34" s="115">
        <v>2018</v>
      </c>
      <c r="B34" s="1624">
        <v>42.198511046942897</v>
      </c>
      <c r="C34" s="1624">
        <v>43.211454599237697</v>
      </c>
      <c r="D34" s="1624">
        <v>28.432650840298891</v>
      </c>
      <c r="E34" s="1624"/>
      <c r="F34" s="1624">
        <v>43.000004296845901</v>
      </c>
      <c r="G34" s="1624">
        <v>43.399588950665198</v>
      </c>
      <c r="H34" s="1624">
        <v>37</v>
      </c>
      <c r="I34" s="1028"/>
      <c r="J34" s="1624">
        <v>43.199216999999997</v>
      </c>
      <c r="K34" s="1028"/>
      <c r="L34" s="1028"/>
      <c r="M34" s="1028"/>
      <c r="N34" s="5"/>
      <c r="O34" s="5"/>
      <c r="P34" s="5"/>
      <c r="Q34" s="5"/>
      <c r="R34" s="5"/>
      <c r="S34" s="5"/>
      <c r="T34" s="5"/>
      <c r="U34" s="5"/>
      <c r="V34" s="5"/>
    </row>
    <row r="35" spans="1:28" x14ac:dyDescent="0.2">
      <c r="A35" s="115">
        <v>2019</v>
      </c>
      <c r="B35" s="1624">
        <v>42.303415476976497</v>
      </c>
      <c r="C35" s="1624">
        <v>43.268607412598797</v>
      </c>
      <c r="D35" s="1624">
        <v>28.8</v>
      </c>
      <c r="E35" s="1624"/>
      <c r="F35" s="1624">
        <v>42.800001912115803</v>
      </c>
      <c r="G35" s="1624">
        <v>43.179235837015597</v>
      </c>
      <c r="H35" s="1624">
        <v>38.299999999999997</v>
      </c>
      <c r="I35" s="1028"/>
      <c r="J35" s="1624">
        <v>43.202483000000001</v>
      </c>
      <c r="K35" s="1028"/>
      <c r="L35" s="1028"/>
      <c r="M35" s="1028"/>
      <c r="N35" s="5"/>
      <c r="O35" s="5"/>
      <c r="P35" s="5"/>
      <c r="Q35" s="5"/>
      <c r="R35" s="5"/>
      <c r="S35" s="5"/>
      <c r="T35" s="5"/>
      <c r="U35" s="5"/>
      <c r="V35" s="5"/>
    </row>
    <row r="36" spans="1:28" s="5" customFormat="1" x14ac:dyDescent="0.2">
      <c r="A36" s="115">
        <v>2020</v>
      </c>
      <c r="B36" s="1624">
        <v>41.911817091439303</v>
      </c>
      <c r="C36" s="1624">
        <v>43.326515031329897</v>
      </c>
      <c r="D36" s="1624">
        <v>27.9</v>
      </c>
      <c r="E36" s="1624"/>
      <c r="F36" s="1624">
        <v>42.800002437674003</v>
      </c>
      <c r="G36" s="1624">
        <v>43.152853193901201</v>
      </c>
      <c r="H36" s="1624">
        <v>37.799970000000002</v>
      </c>
      <c r="I36" s="1028"/>
      <c r="J36" s="1624">
        <v>42.604042999999997</v>
      </c>
      <c r="K36" s="1028"/>
      <c r="L36" s="1028"/>
      <c r="M36" s="1028"/>
    </row>
    <row r="37" spans="1:28" s="5" customFormat="1" x14ac:dyDescent="0.2">
      <c r="A37" s="115">
        <v>2021</v>
      </c>
      <c r="B37" s="1624">
        <v>41.895850964909698</v>
      </c>
      <c r="C37" s="1624">
        <v>43.323508249041801</v>
      </c>
      <c r="D37" s="1624">
        <v>27.7999999999209</v>
      </c>
      <c r="E37" s="1624"/>
      <c r="F37" s="1624">
        <v>42.800042493987803</v>
      </c>
      <c r="G37" s="1624">
        <v>43.189581974184598</v>
      </c>
      <c r="H37" s="1624">
        <v>38.3000000000021</v>
      </c>
      <c r="I37" s="1028"/>
      <c r="J37" s="1624">
        <v>42.760852</v>
      </c>
      <c r="K37" s="1028"/>
      <c r="L37" s="1028"/>
      <c r="M37" s="1028"/>
    </row>
    <row r="38" spans="1:28" x14ac:dyDescent="0.2">
      <c r="A38" s="1620"/>
      <c r="B38" s="1626"/>
      <c r="C38" s="1626"/>
      <c r="D38" s="1626"/>
      <c r="E38" s="1626"/>
      <c r="F38" s="1626"/>
      <c r="G38" s="1626"/>
      <c r="H38" s="1626"/>
      <c r="I38" s="1028"/>
      <c r="J38" s="1028"/>
      <c r="K38" s="1028"/>
      <c r="L38" s="1028"/>
      <c r="M38" s="1028"/>
      <c r="N38" s="5"/>
      <c r="O38" s="5"/>
      <c r="P38" s="5"/>
      <c r="Q38" s="5"/>
      <c r="R38" s="5"/>
      <c r="S38" s="5"/>
      <c r="T38" s="5"/>
      <c r="U38" s="5"/>
      <c r="V38" s="5"/>
      <c r="W38" s="5"/>
      <c r="X38" s="5"/>
      <c r="Y38" s="5"/>
      <c r="Z38" s="5"/>
      <c r="AA38" s="5"/>
      <c r="AB38" s="5"/>
    </row>
    <row r="39" spans="1:28" s="5" customFormat="1" x14ac:dyDescent="0.2">
      <c r="A39" s="1620"/>
      <c r="B39" s="1626"/>
      <c r="C39" s="1626"/>
      <c r="D39" s="1626"/>
      <c r="E39" s="1626"/>
      <c r="F39" s="1626"/>
      <c r="G39" s="1626"/>
      <c r="H39" s="1626"/>
      <c r="I39" s="1028"/>
      <c r="J39" s="1028"/>
      <c r="K39" s="1028"/>
      <c r="L39" s="1028"/>
      <c r="M39" s="1028"/>
    </row>
    <row r="40" spans="1:28" s="5" customFormat="1" x14ac:dyDescent="0.2">
      <c r="A40" s="1620"/>
      <c r="B40" s="1626"/>
      <c r="C40" s="1626"/>
      <c r="D40" s="1626"/>
      <c r="E40" s="1626"/>
      <c r="F40" s="1626"/>
      <c r="G40" s="1626"/>
      <c r="H40" s="1626"/>
      <c r="I40" s="1028"/>
      <c r="J40" s="1028"/>
      <c r="K40" s="1028"/>
      <c r="L40" s="1028"/>
      <c r="M40" s="1028"/>
    </row>
    <row r="41" spans="1:28" s="5" customFormat="1" x14ac:dyDescent="0.2">
      <c r="A41" s="1620"/>
      <c r="B41" s="1626"/>
      <c r="C41" s="1626"/>
      <c r="D41" s="1626"/>
      <c r="E41" s="1626"/>
      <c r="F41" s="1626"/>
      <c r="G41" s="1626"/>
      <c r="H41" s="1626"/>
      <c r="I41" s="1028"/>
      <c r="J41" s="1028"/>
      <c r="K41" s="1028"/>
      <c r="L41" s="1028"/>
      <c r="M41" s="1028"/>
    </row>
    <row r="42" spans="1:28" x14ac:dyDescent="0.2">
      <c r="A42" s="452" t="s">
        <v>169</v>
      </c>
      <c r="B42" s="1610"/>
      <c r="C42" s="1610"/>
      <c r="D42" s="1610"/>
      <c r="E42" s="1610"/>
      <c r="F42" s="1610"/>
      <c r="G42" s="1610"/>
      <c r="H42" s="1610"/>
      <c r="I42" s="1028"/>
      <c r="J42" s="1028"/>
      <c r="K42" s="1028"/>
      <c r="L42" s="1028"/>
      <c r="M42" s="1028"/>
    </row>
    <row r="43" spans="1:28" x14ac:dyDescent="0.2">
      <c r="A43" s="1623" t="s">
        <v>170</v>
      </c>
      <c r="B43" s="1610"/>
      <c r="C43" s="1610"/>
      <c r="D43" s="1610"/>
      <c r="E43" s="1610"/>
      <c r="F43" s="1610"/>
      <c r="G43" s="1610"/>
      <c r="H43" s="1610"/>
      <c r="I43" s="1028"/>
      <c r="J43" s="1028"/>
      <c r="K43" s="1028"/>
      <c r="L43" s="1028"/>
      <c r="M43" s="1028"/>
    </row>
    <row r="44" spans="1:28" x14ac:dyDescent="0.2">
      <c r="A44" s="1610"/>
      <c r="B44" s="1610"/>
      <c r="C44" s="1610"/>
      <c r="D44" s="1610"/>
      <c r="E44" s="1610"/>
      <c r="F44" s="1610"/>
      <c r="G44" s="1610"/>
      <c r="H44" s="1610"/>
      <c r="I44" s="1028"/>
      <c r="J44" s="1028"/>
      <c r="K44" s="1028"/>
      <c r="L44" s="1028"/>
      <c r="M44" s="1028"/>
    </row>
    <row r="45" spans="1:28" x14ac:dyDescent="0.2">
      <c r="A45" s="1610"/>
      <c r="B45" s="1610"/>
      <c r="C45" s="1610"/>
      <c r="D45" s="1610"/>
      <c r="E45" s="1610"/>
      <c r="F45" s="1610"/>
      <c r="G45" s="1610"/>
      <c r="H45" s="1610"/>
      <c r="I45" s="1028"/>
      <c r="J45" s="1028"/>
      <c r="K45" s="1028"/>
      <c r="L45" s="1028"/>
      <c r="M45" s="1028"/>
    </row>
    <row r="46" spans="1:28" x14ac:dyDescent="0.2">
      <c r="A46" s="1610"/>
      <c r="B46" s="1610"/>
      <c r="C46" s="1610"/>
      <c r="D46" s="1610"/>
      <c r="E46" s="1610"/>
      <c r="F46" s="1610"/>
      <c r="G46" s="1610"/>
      <c r="H46" s="1610"/>
      <c r="I46" s="1028"/>
      <c r="J46" s="1028"/>
      <c r="K46" s="1028"/>
      <c r="L46" s="1028"/>
      <c r="M46" s="1028"/>
    </row>
  </sheetData>
  <mergeCells count="3">
    <mergeCell ref="F3:I3"/>
    <mergeCell ref="A1:C1"/>
    <mergeCell ref="B3:D3"/>
  </mergeCells>
  <hyperlinks>
    <hyperlink ref="A1" location="Contents!A1" display="To table of contents" xr:uid="{00000000-0004-0000-0700-000000000000}"/>
    <hyperlink ref="A43" r:id="rId1" xr:uid="{00000000-0004-0000-0700-000001000000}"/>
  </hyperlinks>
  <pageMargins left="0.7" right="0.7" top="0.75" bottom="0.75" header="0.3" footer="0.3"/>
  <pageSetup orientation="portrait" horizontalDpi="1200" verticalDpi="1200" r:id="rId2"/>
  <customProperties>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4" tint="0.79998168889431442"/>
  </sheetPr>
  <dimension ref="A1:T46"/>
  <sheetViews>
    <sheetView zoomScale="85" zoomScaleNormal="85" workbookViewId="0">
      <selection activeCell="B20" sqref="B20"/>
    </sheetView>
  </sheetViews>
  <sheetFormatPr defaultRowHeight="12.75" x14ac:dyDescent="0.2"/>
  <cols>
    <col min="1" max="7" width="9.33203125" style="19"/>
    <col min="9" max="14" width="9.33203125" style="19"/>
    <col min="16" max="17" width="9.33203125" style="19"/>
    <col min="19" max="19" width="9.33203125" style="19"/>
    <col min="20" max="20" width="9.33203125" style="1012"/>
    <col min="21" max="16384" width="9.33203125" style="19"/>
  </cols>
  <sheetData>
    <row r="1" spans="1:20" ht="25.5" customHeight="1" x14ac:dyDescent="0.2">
      <c r="A1" s="1744" t="s">
        <v>2</v>
      </c>
      <c r="B1" s="1744"/>
      <c r="C1" s="1744"/>
      <c r="Q1" s="691"/>
    </row>
    <row r="2" spans="1:20" ht="24" x14ac:dyDescent="0.45">
      <c r="A2" s="334" t="s">
        <v>1517</v>
      </c>
      <c r="Q2" s="691"/>
      <c r="T2" s="1011"/>
    </row>
    <row r="3" spans="1:20" x14ac:dyDescent="0.2">
      <c r="A3" s="1013"/>
      <c r="B3" s="13" t="s">
        <v>8</v>
      </c>
      <c r="C3" s="13"/>
      <c r="D3" s="13"/>
      <c r="E3" s="13" t="s">
        <v>36</v>
      </c>
      <c r="F3" s="13"/>
      <c r="G3" s="13"/>
      <c r="H3" s="115"/>
      <c r="I3" s="634" t="s">
        <v>8</v>
      </c>
      <c r="J3" s="634"/>
      <c r="K3" s="634"/>
      <c r="L3" s="634" t="s">
        <v>36</v>
      </c>
      <c r="M3" s="634"/>
      <c r="N3" s="634"/>
      <c r="O3" s="8"/>
      <c r="P3" s="634" t="s">
        <v>15</v>
      </c>
      <c r="R3" s="8"/>
      <c r="S3" s="13" t="s">
        <v>171</v>
      </c>
      <c r="T3" s="13"/>
    </row>
    <row r="4" spans="1:20" x14ac:dyDescent="0.2">
      <c r="A4" s="1013"/>
      <c r="B4" s="1013" t="s">
        <v>172</v>
      </c>
      <c r="C4" s="1013" t="s">
        <v>173</v>
      </c>
      <c r="D4" s="1013" t="s">
        <v>174</v>
      </c>
      <c r="E4" s="1013" t="s">
        <v>172</v>
      </c>
      <c r="F4" s="1013" t="s">
        <v>173</v>
      </c>
      <c r="G4" s="1013" t="s">
        <v>174</v>
      </c>
      <c r="H4" s="115"/>
      <c r="I4" s="1610" t="s">
        <v>172</v>
      </c>
      <c r="J4" s="1610" t="s">
        <v>173</v>
      </c>
      <c r="K4" s="1610" t="s">
        <v>174</v>
      </c>
      <c r="L4" s="1610" t="s">
        <v>172</v>
      </c>
      <c r="M4" s="1610" t="s">
        <v>173</v>
      </c>
      <c r="N4" s="19" t="s">
        <v>174</v>
      </c>
      <c r="O4" s="8"/>
      <c r="P4" s="19" t="s">
        <v>172</v>
      </c>
      <c r="R4" s="8"/>
      <c r="S4" s="1014" t="s">
        <v>8</v>
      </c>
      <c r="T4" s="1014" t="s">
        <v>36</v>
      </c>
    </row>
    <row r="5" spans="1:20" x14ac:dyDescent="0.2">
      <c r="A5" s="1013"/>
      <c r="B5" s="1611" t="s">
        <v>175</v>
      </c>
      <c r="C5" s="1611"/>
      <c r="D5" s="1611"/>
      <c r="E5" s="1611"/>
      <c r="F5" s="1611"/>
      <c r="G5" s="1611"/>
      <c r="H5" s="115"/>
      <c r="I5" s="604" t="s">
        <v>72</v>
      </c>
      <c r="J5" s="604"/>
      <c r="K5" s="604"/>
      <c r="L5" s="1610"/>
      <c r="M5" s="1610"/>
      <c r="O5" s="8"/>
      <c r="P5" s="1095" t="s">
        <v>175</v>
      </c>
      <c r="Q5" s="1095" t="s">
        <v>72</v>
      </c>
      <c r="R5" s="8"/>
      <c r="S5" s="1017" t="s">
        <v>176</v>
      </c>
      <c r="T5" s="1013"/>
    </row>
    <row r="6" spans="1:20" x14ac:dyDescent="0.2">
      <c r="A6" s="1612">
        <v>1990</v>
      </c>
      <c r="B6" s="1613">
        <f>I6*'2.6'!B6</f>
        <v>3174.08</v>
      </c>
      <c r="C6" s="1613">
        <f>J6*'2.6'!C6</f>
        <v>3174.08</v>
      </c>
      <c r="D6" s="1614"/>
      <c r="E6" s="1613">
        <f>L6*'2.6'!F6</f>
        <v>3169.1</v>
      </c>
      <c r="F6" s="1613">
        <f>M6*'2.6'!G6</f>
        <v>3169.1</v>
      </c>
      <c r="G6" s="1614"/>
      <c r="H6" s="115"/>
      <c r="I6" s="1615">
        <f t="shared" ref="I6:I20" si="0">S6/100*K6+(1-S6/100)*J6</f>
        <v>76.3</v>
      </c>
      <c r="J6" s="1615">
        <v>76.3</v>
      </c>
      <c r="K6" s="1616"/>
      <c r="L6" s="1615">
        <f t="shared" ref="L6:L17" si="1">T6/100*N6+(1-T6/100)*M6</f>
        <v>73.7</v>
      </c>
      <c r="M6" s="1615">
        <v>73.7</v>
      </c>
      <c r="N6" s="1096"/>
      <c r="O6" s="8"/>
      <c r="P6" s="1099">
        <v>1788.2249999999999</v>
      </c>
      <c r="Q6" s="1100">
        <v>56.5</v>
      </c>
      <c r="R6" s="8"/>
      <c r="S6" s="1015"/>
      <c r="T6" s="1016"/>
    </row>
    <row r="7" spans="1:20" x14ac:dyDescent="0.2">
      <c r="A7" s="1617">
        <v>1991</v>
      </c>
      <c r="B7" s="1613">
        <f>I7*'2.6'!B7</f>
        <v>3174.75</v>
      </c>
      <c r="C7" s="1613">
        <f>J7*'2.6'!C7</f>
        <v>3174.75</v>
      </c>
      <c r="D7" s="1614"/>
      <c r="E7" s="1613">
        <f>L7*'2.6'!F7</f>
        <v>3169.1</v>
      </c>
      <c r="F7" s="1613">
        <f>M7*'2.6'!G7</f>
        <v>3169.1</v>
      </c>
      <c r="G7" s="1614"/>
      <c r="H7" s="115"/>
      <c r="I7" s="1615">
        <f t="shared" si="0"/>
        <v>76.5</v>
      </c>
      <c r="J7" s="1615">
        <v>76.5</v>
      </c>
      <c r="K7" s="1618"/>
      <c r="L7" s="1615">
        <f t="shared" si="1"/>
        <v>73.7</v>
      </c>
      <c r="M7" s="1615">
        <v>73.7</v>
      </c>
      <c r="N7" s="1097"/>
      <c r="O7" s="8"/>
      <c r="P7" s="1099">
        <v>1788.2249999999999</v>
      </c>
      <c r="Q7" s="1100">
        <v>56.5</v>
      </c>
      <c r="R7" s="8"/>
      <c r="S7" s="1015"/>
      <c r="T7" s="1016"/>
    </row>
    <row r="8" spans="1:20" x14ac:dyDescent="0.2">
      <c r="A8" s="1612">
        <v>1992</v>
      </c>
      <c r="B8" s="1613">
        <f>I8*'2.6'!B8</f>
        <v>3175.38</v>
      </c>
      <c r="C8" s="1613">
        <f>J8*'2.6'!C8</f>
        <v>3175.38</v>
      </c>
      <c r="D8" s="1614"/>
      <c r="E8" s="1613">
        <f>L8*'2.6'!F8</f>
        <v>3169.1</v>
      </c>
      <c r="F8" s="1613">
        <f>M8*'2.6'!G8</f>
        <v>3169.1</v>
      </c>
      <c r="G8" s="1614"/>
      <c r="H8" s="115"/>
      <c r="I8" s="1615">
        <f t="shared" si="0"/>
        <v>76.7</v>
      </c>
      <c r="J8" s="1615">
        <v>76.7</v>
      </c>
      <c r="K8" s="1618"/>
      <c r="L8" s="1615">
        <f t="shared" si="1"/>
        <v>73.7</v>
      </c>
      <c r="M8" s="1615">
        <v>73.7</v>
      </c>
      <c r="N8" s="1097"/>
      <c r="O8" s="8"/>
      <c r="P8" s="1099">
        <v>1788.2249999999999</v>
      </c>
      <c r="Q8" s="1100">
        <v>56.5</v>
      </c>
      <c r="R8" s="8"/>
      <c r="S8" s="1015"/>
      <c r="T8" s="1016"/>
    </row>
    <row r="9" spans="1:20" x14ac:dyDescent="0.2">
      <c r="A9" s="1617">
        <v>1993</v>
      </c>
      <c r="B9" s="1613">
        <f>I9*'2.6'!B9</f>
        <v>3171.24</v>
      </c>
      <c r="C9" s="1613">
        <f>J9*'2.6'!C9</f>
        <v>3171.24</v>
      </c>
      <c r="D9" s="1614"/>
      <c r="E9" s="1613">
        <f>L9*'2.6'!F9</f>
        <v>3169.1</v>
      </c>
      <c r="F9" s="1613">
        <f>M9*'2.6'!G9</f>
        <v>3169.1</v>
      </c>
      <c r="G9" s="1614"/>
      <c r="H9" s="115"/>
      <c r="I9" s="1615">
        <f t="shared" si="0"/>
        <v>76.599999999999994</v>
      </c>
      <c r="J9" s="1615">
        <v>76.599999999999994</v>
      </c>
      <c r="K9" s="1618"/>
      <c r="L9" s="1615">
        <f t="shared" si="1"/>
        <v>73.7</v>
      </c>
      <c r="M9" s="1615">
        <v>73.7</v>
      </c>
      <c r="N9" s="1097"/>
      <c r="O9" s="8"/>
      <c r="P9" s="1099">
        <v>1788.2249999999999</v>
      </c>
      <c r="Q9" s="1100">
        <v>56.5</v>
      </c>
      <c r="R9" s="8"/>
      <c r="S9" s="1015"/>
      <c r="T9" s="1016"/>
    </row>
    <row r="10" spans="1:20" x14ac:dyDescent="0.2">
      <c r="A10" s="1612">
        <v>1994</v>
      </c>
      <c r="B10" s="1613">
        <f>I10*'2.6'!B10</f>
        <v>3171.8399999999997</v>
      </c>
      <c r="C10" s="1613">
        <f>J10*'2.6'!C10</f>
        <v>3171.8399999999997</v>
      </c>
      <c r="D10" s="1614"/>
      <c r="E10" s="1613">
        <f>L10*'2.6'!F10</f>
        <v>3169.1</v>
      </c>
      <c r="F10" s="1613">
        <f>M10*'2.6'!G10</f>
        <v>3169.1</v>
      </c>
      <c r="G10" s="1614"/>
      <c r="H10" s="115"/>
      <c r="I10" s="1615">
        <f t="shared" si="0"/>
        <v>76.8</v>
      </c>
      <c r="J10" s="1615">
        <v>76.8</v>
      </c>
      <c r="K10" s="1618"/>
      <c r="L10" s="1615">
        <f t="shared" si="1"/>
        <v>73.7</v>
      </c>
      <c r="M10" s="1615">
        <v>73.7</v>
      </c>
      <c r="N10" s="1097"/>
      <c r="O10" s="8"/>
      <c r="P10" s="1099">
        <v>1788.2249999999999</v>
      </c>
      <c r="Q10" s="1100">
        <v>56.5</v>
      </c>
      <c r="R10" s="8"/>
      <c r="S10" s="1015"/>
      <c r="T10" s="1016"/>
    </row>
    <row r="11" spans="1:20" x14ac:dyDescent="0.2">
      <c r="A11" s="1617">
        <v>1995</v>
      </c>
      <c r="B11" s="1613">
        <f>I11*'2.6'!B11</f>
        <v>3171.8399999999997</v>
      </c>
      <c r="C11" s="1613">
        <f>J11*'2.6'!C11</f>
        <v>3171.8399999999997</v>
      </c>
      <c r="D11" s="1614"/>
      <c r="E11" s="1613">
        <f>L11*'2.6'!F11</f>
        <v>3169.1</v>
      </c>
      <c r="F11" s="1613">
        <f>M11*'2.6'!G11</f>
        <v>3169.1</v>
      </c>
      <c r="G11" s="1614"/>
      <c r="H11" s="115"/>
      <c r="I11" s="1615">
        <f t="shared" si="0"/>
        <v>76.8</v>
      </c>
      <c r="J11" s="1615">
        <v>76.8</v>
      </c>
      <c r="K11" s="1618"/>
      <c r="L11" s="1615">
        <f t="shared" si="1"/>
        <v>73.7</v>
      </c>
      <c r="M11" s="1615">
        <v>73.7</v>
      </c>
      <c r="N11" s="1097"/>
      <c r="O11" s="8"/>
      <c r="P11" s="1099">
        <v>1788.2249999999999</v>
      </c>
      <c r="Q11" s="1100">
        <v>56.5</v>
      </c>
      <c r="R11" s="8"/>
      <c r="S11" s="1015"/>
      <c r="T11" s="1016"/>
    </row>
    <row r="12" spans="1:20" x14ac:dyDescent="0.2">
      <c r="A12" s="1612">
        <v>1996</v>
      </c>
      <c r="B12" s="1613">
        <f>I12*'2.6'!B12</f>
        <v>3171.8399999999997</v>
      </c>
      <c r="C12" s="1613">
        <f>J12*'2.6'!C12</f>
        <v>3171.8399999999997</v>
      </c>
      <c r="D12" s="1614"/>
      <c r="E12" s="1613">
        <f>L12*'2.6'!F12</f>
        <v>3176.4700000000003</v>
      </c>
      <c r="F12" s="1613">
        <f>M12*'2.6'!G12</f>
        <v>3176.4700000000003</v>
      </c>
      <c r="G12" s="1614"/>
      <c r="H12" s="115"/>
      <c r="I12" s="1615">
        <f t="shared" si="0"/>
        <v>76.8</v>
      </c>
      <c r="J12" s="1615">
        <v>76.8</v>
      </c>
      <c r="K12" s="1618"/>
      <c r="L12" s="1615">
        <f t="shared" si="1"/>
        <v>73.7</v>
      </c>
      <c r="M12" s="1615">
        <v>73.7</v>
      </c>
      <c r="N12" s="1097"/>
      <c r="O12" s="8"/>
      <c r="P12" s="1099">
        <v>1788.2249999999999</v>
      </c>
      <c r="Q12" s="1100">
        <v>56.5</v>
      </c>
      <c r="R12" s="8"/>
      <c r="S12" s="1015"/>
      <c r="T12" s="1016"/>
    </row>
    <row r="13" spans="1:20" x14ac:dyDescent="0.2">
      <c r="A13" s="1617">
        <v>1997</v>
      </c>
      <c r="B13" s="1613">
        <f>I13*'2.6'!B13</f>
        <v>3168.2800000000007</v>
      </c>
      <c r="C13" s="1613">
        <f>J13*'2.6'!C13</f>
        <v>3168.2800000000007</v>
      </c>
      <c r="D13" s="1614"/>
      <c r="E13" s="1613">
        <f>L13*'2.6'!F13</f>
        <v>3167.85</v>
      </c>
      <c r="F13" s="1613">
        <f>M13*'2.6'!G13</f>
        <v>3167.85</v>
      </c>
      <c r="G13" s="1614"/>
      <c r="H13" s="115"/>
      <c r="I13" s="1615">
        <f t="shared" si="0"/>
        <v>76.900000000000006</v>
      </c>
      <c r="J13" s="1615">
        <v>76.900000000000006</v>
      </c>
      <c r="K13" s="1618"/>
      <c r="L13" s="1615">
        <f t="shared" si="1"/>
        <v>73.5</v>
      </c>
      <c r="M13" s="1615">
        <v>73.5</v>
      </c>
      <c r="N13" s="1097"/>
      <c r="O13" s="8"/>
      <c r="P13" s="1099">
        <v>1788.2249999999999</v>
      </c>
      <c r="Q13" s="1100">
        <v>56.5</v>
      </c>
      <c r="R13" s="8"/>
      <c r="S13" s="1015"/>
      <c r="T13" s="1016"/>
    </row>
    <row r="14" spans="1:20" x14ac:dyDescent="0.2">
      <c r="A14" s="1612">
        <v>1998</v>
      </c>
      <c r="B14" s="1613">
        <f>I14*'2.6'!B14</f>
        <v>3168.2800000000007</v>
      </c>
      <c r="C14" s="1613">
        <f>J14*'2.6'!C14</f>
        <v>3168.2800000000007</v>
      </c>
      <c r="D14" s="1614"/>
      <c r="E14" s="1613">
        <f>L14*'2.6'!F14</f>
        <v>3167.85</v>
      </c>
      <c r="F14" s="1613">
        <f>M14*'2.6'!G14</f>
        <v>3167.85</v>
      </c>
      <c r="G14" s="1614"/>
      <c r="H14" s="115"/>
      <c r="I14" s="1615">
        <f t="shared" si="0"/>
        <v>76.900000000000006</v>
      </c>
      <c r="J14" s="1615">
        <v>76.900000000000006</v>
      </c>
      <c r="K14" s="1618"/>
      <c r="L14" s="1615">
        <f t="shared" si="1"/>
        <v>73.5</v>
      </c>
      <c r="M14" s="1615">
        <v>73.5</v>
      </c>
      <c r="N14" s="1097"/>
      <c r="O14" s="8"/>
      <c r="P14" s="1099">
        <v>1788.2249999999999</v>
      </c>
      <c r="Q14" s="1100">
        <v>56.5</v>
      </c>
      <c r="R14" s="8"/>
      <c r="S14" s="1015"/>
      <c r="T14" s="1016"/>
    </row>
    <row r="15" spans="1:20" x14ac:dyDescent="0.2">
      <c r="A15" s="1617">
        <v>1999</v>
      </c>
      <c r="B15" s="1613">
        <f>I15*'2.6'!B15</f>
        <v>3168.2800000000007</v>
      </c>
      <c r="C15" s="1613">
        <f>J15*'2.6'!C15</f>
        <v>3168.2800000000007</v>
      </c>
      <c r="D15" s="1614"/>
      <c r="E15" s="1613">
        <f>L15*'2.6'!F15</f>
        <v>3167.85</v>
      </c>
      <c r="F15" s="1613">
        <f>M15*'2.6'!G15</f>
        <v>3167.85</v>
      </c>
      <c r="G15" s="1614"/>
      <c r="H15" s="115"/>
      <c r="I15" s="1615">
        <f t="shared" si="0"/>
        <v>76.900000000000006</v>
      </c>
      <c r="J15" s="1615">
        <v>76.900000000000006</v>
      </c>
      <c r="K15" s="1618"/>
      <c r="L15" s="1615">
        <f t="shared" si="1"/>
        <v>73.5</v>
      </c>
      <c r="M15" s="1615">
        <v>73.5</v>
      </c>
      <c r="N15" s="1097"/>
      <c r="O15" s="8"/>
      <c r="P15" s="1099">
        <v>1788.2249999999999</v>
      </c>
      <c r="Q15" s="1100">
        <v>56.5</v>
      </c>
      <c r="R15" s="8"/>
      <c r="S15" s="1015"/>
      <c r="T15" s="1016"/>
    </row>
    <row r="16" spans="1:20" x14ac:dyDescent="0.2">
      <c r="A16" s="1612">
        <v>2000</v>
      </c>
      <c r="B16" s="1613">
        <f>I16*'2.6'!B16</f>
        <v>3168.2800000000007</v>
      </c>
      <c r="C16" s="1613">
        <f>J16*'2.6'!C16</f>
        <v>3168.2800000000007</v>
      </c>
      <c r="D16" s="1614"/>
      <c r="E16" s="1613">
        <f>L16*'2.6'!F16</f>
        <v>3167.85</v>
      </c>
      <c r="F16" s="1613">
        <f>M16*'2.6'!G16</f>
        <v>3167.85</v>
      </c>
      <c r="G16" s="1614"/>
      <c r="H16" s="115"/>
      <c r="I16" s="1615">
        <f t="shared" si="0"/>
        <v>76.900000000000006</v>
      </c>
      <c r="J16" s="1615">
        <v>76.900000000000006</v>
      </c>
      <c r="K16" s="1618"/>
      <c r="L16" s="1615">
        <f t="shared" si="1"/>
        <v>73.5</v>
      </c>
      <c r="M16" s="1615">
        <v>73.5</v>
      </c>
      <c r="N16" s="1097"/>
      <c r="O16" s="8"/>
      <c r="P16" s="1099">
        <v>1797.7199999999998</v>
      </c>
      <c r="Q16" s="1100">
        <v>56.8</v>
      </c>
      <c r="R16" s="8"/>
      <c r="S16" s="1015"/>
      <c r="T16" s="1016"/>
    </row>
    <row r="17" spans="1:20" x14ac:dyDescent="0.2">
      <c r="A17" s="1617">
        <v>2001</v>
      </c>
      <c r="B17" s="1613">
        <f>I17*'2.6'!B17</f>
        <v>3168.2800000000007</v>
      </c>
      <c r="C17" s="1613">
        <f>J17*'2.6'!C17</f>
        <v>3168.2800000000007</v>
      </c>
      <c r="D17" s="1614"/>
      <c r="E17" s="1613">
        <f>L17*'2.6'!F17</f>
        <v>3167.85</v>
      </c>
      <c r="F17" s="1613">
        <f>M17*'2.6'!G17</f>
        <v>3167.85</v>
      </c>
      <c r="G17" s="1614"/>
      <c r="H17" s="115"/>
      <c r="I17" s="1615">
        <f t="shared" si="0"/>
        <v>76.900000000000006</v>
      </c>
      <c r="J17" s="1615">
        <v>76.900000000000006</v>
      </c>
      <c r="K17" s="1618"/>
      <c r="L17" s="1615">
        <f t="shared" si="1"/>
        <v>73.5</v>
      </c>
      <c r="M17" s="1615">
        <v>73.5</v>
      </c>
      <c r="N17" s="1097"/>
      <c r="O17" s="8"/>
      <c r="P17" s="1099">
        <v>1797.7199999999998</v>
      </c>
      <c r="Q17" s="1100">
        <v>56.8</v>
      </c>
      <c r="R17" s="8"/>
      <c r="S17" s="1015"/>
      <c r="T17" s="1016"/>
    </row>
    <row r="18" spans="1:20" x14ac:dyDescent="0.2">
      <c r="A18" s="1612">
        <v>2002</v>
      </c>
      <c r="B18" s="1613">
        <f>I18*'2.6'!B18</f>
        <v>3168.2800000000007</v>
      </c>
      <c r="C18" s="1613">
        <f>J18*'2.6'!C18</f>
        <v>3168.2800000000007</v>
      </c>
      <c r="D18" s="1614"/>
      <c r="E18" s="1613">
        <f>L18*'2.6'!F18</f>
        <v>3167.85</v>
      </c>
      <c r="F18" s="1613">
        <f>M18*'2.6'!G18</f>
        <v>3167.85</v>
      </c>
      <c r="G18" s="1614"/>
      <c r="H18" s="115"/>
      <c r="I18" s="1615">
        <f t="shared" si="0"/>
        <v>76.900000000000006</v>
      </c>
      <c r="J18" s="1615">
        <v>76.900000000000006</v>
      </c>
      <c r="K18" s="1618"/>
      <c r="L18" s="1615">
        <f>T18/100*N18+(1-T18/100)*M18</f>
        <v>73.5</v>
      </c>
      <c r="M18" s="1615">
        <v>73.5</v>
      </c>
      <c r="N18" s="1097"/>
      <c r="O18" s="8"/>
      <c r="P18" s="1099">
        <v>1797.7199999999998</v>
      </c>
      <c r="Q18" s="1100">
        <v>56.8</v>
      </c>
      <c r="R18" s="8"/>
      <c r="S18" s="1015"/>
      <c r="T18" s="1016"/>
    </row>
    <row r="19" spans="1:20" x14ac:dyDescent="0.2">
      <c r="A19" s="1617">
        <v>2003</v>
      </c>
      <c r="B19" s="1613">
        <f>I19*'2.6'!B19</f>
        <v>3168.2800000000007</v>
      </c>
      <c r="C19" s="1613">
        <f>J19*'2.6'!C19</f>
        <v>3168.2800000000007</v>
      </c>
      <c r="D19" s="1614"/>
      <c r="E19" s="1613">
        <f>L19*'2.6'!F19</f>
        <v>3167.85</v>
      </c>
      <c r="F19" s="1613">
        <f>M19*'2.6'!G19</f>
        <v>3167.85</v>
      </c>
      <c r="G19" s="1613">
        <f>N19*'2.6'!H19</f>
        <v>0</v>
      </c>
      <c r="H19" s="115"/>
      <c r="I19" s="1615">
        <f t="shared" si="0"/>
        <v>76.900000000000006</v>
      </c>
      <c r="J19" s="1615">
        <v>76.900000000000006</v>
      </c>
      <c r="K19" s="1618"/>
      <c r="L19" s="1615">
        <v>73.5</v>
      </c>
      <c r="M19" s="1615">
        <v>73.5</v>
      </c>
      <c r="N19" s="1097"/>
      <c r="O19" s="8"/>
      <c r="P19" s="1099">
        <v>1797.7199999999998</v>
      </c>
      <c r="Q19" s="1100">
        <v>56.8</v>
      </c>
      <c r="R19" s="8"/>
      <c r="S19" s="1015"/>
      <c r="T19" s="1101">
        <f>'2.1'!$R$73</f>
        <v>4.3330442248053373E-2</v>
      </c>
    </row>
    <row r="20" spans="1:20" x14ac:dyDescent="0.2">
      <c r="A20" s="1612">
        <v>2004</v>
      </c>
      <c r="B20" s="1613">
        <f>I20*'2.6'!B20</f>
        <v>3168.2800000000007</v>
      </c>
      <c r="C20" s="1613">
        <f>J20*'2.6'!C20</f>
        <v>3168.2800000000007</v>
      </c>
      <c r="D20" s="1614"/>
      <c r="E20" s="1613">
        <f>L20*'2.6'!F20</f>
        <v>3167.85</v>
      </c>
      <c r="F20" s="1613">
        <f>M20*'2.6'!G20</f>
        <v>3167.85</v>
      </c>
      <c r="G20" s="1613">
        <f>N20*'2.6'!H20</f>
        <v>0</v>
      </c>
      <c r="H20" s="115"/>
      <c r="I20" s="1615">
        <f t="shared" si="0"/>
        <v>76.900000000000006</v>
      </c>
      <c r="J20" s="1615">
        <v>76.900000000000006</v>
      </c>
      <c r="K20" s="1618"/>
      <c r="L20" s="1615">
        <v>73.5</v>
      </c>
      <c r="M20" s="1615">
        <v>73.5</v>
      </c>
      <c r="N20" s="1097"/>
      <c r="O20" s="8"/>
      <c r="P20" s="1099">
        <v>1797.7199999999998</v>
      </c>
      <c r="Q20" s="1100">
        <v>56.8</v>
      </c>
      <c r="R20" s="8"/>
      <c r="S20" s="1015"/>
      <c r="T20" s="1101">
        <f>'2.1'!$S$73</f>
        <v>4.2145249017325623E-2</v>
      </c>
    </row>
    <row r="21" spans="1:20" x14ac:dyDescent="0.2">
      <c r="A21" s="1617">
        <v>2005</v>
      </c>
      <c r="B21" s="1613">
        <f>I21*'2.6'!B21</f>
        <v>3168.2800000000007</v>
      </c>
      <c r="C21" s="1613">
        <f>J21*'2.6'!C21</f>
        <v>3168.2800000000007</v>
      </c>
      <c r="D21" s="1614"/>
      <c r="E21" s="1613">
        <f>L21*'2.6'!F21</f>
        <v>3167.85</v>
      </c>
      <c r="F21" s="1613">
        <f>M21*'2.6'!G21</f>
        <v>3167.85</v>
      </c>
      <c r="G21" s="1613">
        <f>N21*'2.6'!H21</f>
        <v>0</v>
      </c>
      <c r="H21" s="115"/>
      <c r="I21" s="1615">
        <f>S21/100*K21+(1-S21/100)*J21</f>
        <v>76.900000000000006</v>
      </c>
      <c r="J21" s="1615">
        <v>76.900000000000006</v>
      </c>
      <c r="K21" s="1618"/>
      <c r="L21" s="1615">
        <v>73.5</v>
      </c>
      <c r="M21" s="1615">
        <v>73.5</v>
      </c>
      <c r="N21" s="1097"/>
      <c r="O21" s="8"/>
      <c r="P21" s="1099">
        <v>1797.7199999999998</v>
      </c>
      <c r="Q21" s="1100">
        <v>56.8</v>
      </c>
      <c r="R21" s="8"/>
      <c r="S21" s="1015"/>
      <c r="T21" s="1101">
        <f>'2.1'!$T$73</f>
        <v>3.1120258642017468E-2</v>
      </c>
    </row>
    <row r="22" spans="1:20" x14ac:dyDescent="0.2">
      <c r="A22" s="1612">
        <v>2006</v>
      </c>
      <c r="B22" s="1613">
        <f>I22*'2.6'!B22</f>
        <v>3159.45</v>
      </c>
      <c r="C22" s="1613">
        <f>J22*'2.6'!C22</f>
        <v>3167.1</v>
      </c>
      <c r="D22" s="1613">
        <f>K22*'2.6'!D22</f>
        <v>1909.6000000000001</v>
      </c>
      <c r="E22" s="1613">
        <f>L22*'2.6'!F22</f>
        <v>3167.85</v>
      </c>
      <c r="F22" s="1613">
        <f>M22*'2.6'!G22</f>
        <v>3167.85</v>
      </c>
      <c r="G22" s="1613">
        <f>N22*'2.6'!H22</f>
        <v>2841.6</v>
      </c>
      <c r="H22" s="115"/>
      <c r="I22" s="1615">
        <v>76.5</v>
      </c>
      <c r="J22" s="1615">
        <v>76.5</v>
      </c>
      <c r="K22" s="1619">
        <v>68.2</v>
      </c>
      <c r="L22" s="1615">
        <v>73.5</v>
      </c>
      <c r="M22" s="1615">
        <v>73.5</v>
      </c>
      <c r="N22" s="1098">
        <v>76.8</v>
      </c>
      <c r="O22" s="8"/>
      <c r="P22" s="1099">
        <v>1797.7199999999998</v>
      </c>
      <c r="Q22" s="1100">
        <v>56.8</v>
      </c>
      <c r="R22" s="8"/>
      <c r="S22" s="1101">
        <f>'2.1'!$U$72</f>
        <v>0.4634146341463396</v>
      </c>
      <c r="T22" s="1101">
        <f>'2.1'!$U$73</f>
        <v>0.288583901027399</v>
      </c>
    </row>
    <row r="23" spans="1:20" x14ac:dyDescent="0.2">
      <c r="A23" s="1617">
        <v>2007</v>
      </c>
      <c r="B23" s="1613">
        <f>I23*'2.6'!B23</f>
        <v>3122.46</v>
      </c>
      <c r="C23" s="1613">
        <f>J23*'2.6'!C23</f>
        <v>3152.34</v>
      </c>
      <c r="D23" s="1613">
        <f>K23*'2.6'!D23</f>
        <v>1912.3999999999999</v>
      </c>
      <c r="E23" s="1613">
        <f>L23*'2.6'!F23</f>
        <v>3118.83</v>
      </c>
      <c r="F23" s="1613">
        <f>M23*'2.6'!G23</f>
        <v>3133.3700000000003</v>
      </c>
      <c r="G23" s="1613">
        <f>N23*'2.6'!H23</f>
        <v>2841.6</v>
      </c>
      <c r="H23" s="115"/>
      <c r="I23" s="1615">
        <v>74.7</v>
      </c>
      <c r="J23" s="1615">
        <v>74.7</v>
      </c>
      <c r="K23" s="1619">
        <v>68.3</v>
      </c>
      <c r="L23" s="1615">
        <v>72.7</v>
      </c>
      <c r="M23" s="1615">
        <v>72.7</v>
      </c>
      <c r="N23" s="1098">
        <v>76.8</v>
      </c>
      <c r="O23" s="8"/>
      <c r="P23" s="1099">
        <v>1794.5550000000001</v>
      </c>
      <c r="Q23" s="1100">
        <v>56.7</v>
      </c>
      <c r="R23" s="8"/>
      <c r="S23" s="1101">
        <f>'2.1'!$V$72</f>
        <v>2.1080617495711884</v>
      </c>
      <c r="T23" s="1101">
        <f>'2.1'!$V$73</f>
        <v>2.7461194686500856</v>
      </c>
    </row>
    <row r="24" spans="1:20" x14ac:dyDescent="0.2">
      <c r="A24" s="1612">
        <v>2008</v>
      </c>
      <c r="B24" s="1613">
        <f>I24*'2.6'!B24</f>
        <v>3105.74</v>
      </c>
      <c r="C24" s="1613">
        <f>J24*'2.6'!C24</f>
        <v>3150.3199999999997</v>
      </c>
      <c r="D24" s="1613">
        <f>K24*'2.6'!D24</f>
        <v>1908.5300000000002</v>
      </c>
      <c r="E24" s="1613">
        <f>L24*'2.6'!F24</f>
        <v>3117.5</v>
      </c>
      <c r="F24" s="1613">
        <f>M24*'2.6'!G24</f>
        <v>3132</v>
      </c>
      <c r="G24" s="1613">
        <f>N24*'2.6'!H24</f>
        <v>2841.6</v>
      </c>
      <c r="H24" s="115"/>
      <c r="I24" s="1615">
        <v>74.3</v>
      </c>
      <c r="J24" s="1615">
        <v>74.3</v>
      </c>
      <c r="K24" s="1619">
        <v>68.900000000000006</v>
      </c>
      <c r="L24" s="1615">
        <v>72.5</v>
      </c>
      <c r="M24" s="1615">
        <v>72.5</v>
      </c>
      <c r="N24" s="1098">
        <v>76.8</v>
      </c>
      <c r="O24" s="8"/>
      <c r="P24" s="1099">
        <v>1794.5550000000001</v>
      </c>
      <c r="Q24" s="1100">
        <v>56.7</v>
      </c>
      <c r="R24" s="8"/>
      <c r="S24" s="1101">
        <f>'2.1'!$W$72</f>
        <v>2.5925501432664735</v>
      </c>
      <c r="T24" s="1101">
        <f>'2.1'!$W$73</f>
        <v>2.1849189208005484</v>
      </c>
    </row>
    <row r="25" spans="1:20" x14ac:dyDescent="0.2">
      <c r="A25" s="1617">
        <v>2009</v>
      </c>
      <c r="B25" s="1613">
        <f>I25*'2.6'!B25</f>
        <v>3082.8</v>
      </c>
      <c r="C25" s="1613">
        <f>J25*'2.6'!C25</f>
        <v>3141.52</v>
      </c>
      <c r="D25" s="1613">
        <f>K25*'2.6'!D25</f>
        <v>1912.1599999999999</v>
      </c>
      <c r="E25" s="1613">
        <f>L25*'2.6'!F25</f>
        <v>3110.25</v>
      </c>
      <c r="F25" s="1613">
        <f>M25*'2.6'!G25</f>
        <v>3132</v>
      </c>
      <c r="G25" s="1613">
        <f>N25*'2.6'!H25</f>
        <v>2841.6</v>
      </c>
      <c r="H25" s="115"/>
      <c r="I25" s="1615">
        <v>73.400000000000006</v>
      </c>
      <c r="J25" s="1615">
        <v>73.400000000000006</v>
      </c>
      <c r="K25" s="1619">
        <v>70.3</v>
      </c>
      <c r="L25" s="1615">
        <v>72.5</v>
      </c>
      <c r="M25" s="1615">
        <v>72.5</v>
      </c>
      <c r="N25" s="1098">
        <v>76.8</v>
      </c>
      <c r="O25" s="8"/>
      <c r="P25" s="1099">
        <v>1791.3899999999999</v>
      </c>
      <c r="Q25" s="1100">
        <v>56.6</v>
      </c>
      <c r="R25" s="8"/>
      <c r="S25" s="1101">
        <f>'2.1'!$X$72</f>
        <v>3.2939497716895008</v>
      </c>
      <c r="T25" s="1101">
        <f>'2.1'!$X$73</f>
        <v>3.0101172905318907</v>
      </c>
    </row>
    <row r="26" spans="1:20" x14ac:dyDescent="0.2">
      <c r="A26" s="1612">
        <v>2010</v>
      </c>
      <c r="B26" s="1613">
        <f>I26*'2.6'!B26</f>
        <v>3082.8</v>
      </c>
      <c r="C26" s="1613">
        <f>J26*'2.6'!C26</f>
        <v>3141.52</v>
      </c>
      <c r="D26" s="1613">
        <f>K26*'2.6'!D26</f>
        <v>1908.9</v>
      </c>
      <c r="E26" s="1613">
        <f>L26*'2.6'!F26</f>
        <v>3146.3</v>
      </c>
      <c r="F26" s="1613">
        <f>M26*'2.6'!G26</f>
        <v>3153.6000000000004</v>
      </c>
      <c r="G26" s="1613">
        <f>N26*'2.6'!H26</f>
        <v>2841.6</v>
      </c>
      <c r="H26" s="115"/>
      <c r="I26" s="1615">
        <v>73.400000000000006</v>
      </c>
      <c r="J26" s="1615">
        <v>73.400000000000006</v>
      </c>
      <c r="K26" s="1619">
        <v>70.7</v>
      </c>
      <c r="L26" s="1615">
        <v>73</v>
      </c>
      <c r="M26" s="1615">
        <v>73</v>
      </c>
      <c r="N26" s="1098">
        <v>76.8</v>
      </c>
      <c r="O26" s="8"/>
      <c r="P26" s="1099">
        <v>1791.3899999999999</v>
      </c>
      <c r="Q26" s="1100">
        <v>56.6</v>
      </c>
      <c r="R26" s="8"/>
      <c r="S26" s="1101">
        <f>'2.1'!$Y$72</f>
        <v>3.2061679040548157</v>
      </c>
      <c r="T26" s="1101">
        <f>'2.1'!$Y$73</f>
        <v>1.2143431716880086</v>
      </c>
    </row>
    <row r="27" spans="1:20" x14ac:dyDescent="0.2">
      <c r="A27" s="1612">
        <v>2011</v>
      </c>
      <c r="B27" s="1613">
        <f>I27*'2.6'!B27</f>
        <v>3075.7792464067229</v>
      </c>
      <c r="C27" s="1613">
        <f>J27*'2.6'!C27</f>
        <v>3140.28</v>
      </c>
      <c r="D27" s="1613">
        <f>K27*'2.6'!D27</f>
        <v>2001.6875915175442</v>
      </c>
      <c r="E27" s="1613">
        <f>L27*'2.6'!F27</f>
        <v>3130.0695859439707</v>
      </c>
      <c r="F27" s="1613">
        <f>M27*'2.6'!G27</f>
        <v>3140.6400000000003</v>
      </c>
      <c r="G27" s="1613">
        <f>N27*'2.6'!H27</f>
        <v>2790.0274968492417</v>
      </c>
      <c r="H27" s="115"/>
      <c r="I27" s="1615">
        <v>73.232839200160072</v>
      </c>
      <c r="J27" s="1615">
        <v>73.2</v>
      </c>
      <c r="K27" s="1619">
        <v>74.136577463612753</v>
      </c>
      <c r="L27" s="1615">
        <v>72.792315952185362</v>
      </c>
      <c r="M27" s="1615">
        <v>72.7</v>
      </c>
      <c r="N27" s="1098">
        <v>75.406148563493019</v>
      </c>
      <c r="O27" s="8"/>
      <c r="P27" s="1099">
        <v>1788.2249999999999</v>
      </c>
      <c r="Q27" s="1100">
        <v>56.5</v>
      </c>
      <c r="R27" s="8"/>
      <c r="S27" s="1101">
        <f>'2.1'!$Z$72</f>
        <v>3.5044994375703102</v>
      </c>
      <c r="T27" s="1101">
        <f>'2.1'!$Z$73</f>
        <v>2.176393479185712</v>
      </c>
    </row>
    <row r="28" spans="1:20" x14ac:dyDescent="0.2">
      <c r="A28" s="1612">
        <v>2012</v>
      </c>
      <c r="B28" s="1613">
        <f>I28*'2.6'!B28</f>
        <v>3084.7578878649733</v>
      </c>
      <c r="C28" s="1613">
        <f>J28*'2.6'!C28</f>
        <v>3142.72</v>
      </c>
      <c r="D28" s="1613">
        <f>K28*'2.6'!D28</f>
        <v>2006.4221952534238</v>
      </c>
      <c r="E28" s="1613">
        <f>L28*'2.6'!F28</f>
        <v>3120.2052230607287</v>
      </c>
      <c r="F28" s="1613">
        <f>M28*'2.6'!G28</f>
        <v>3132</v>
      </c>
      <c r="G28" s="1613">
        <f>N28*'2.6'!H28</f>
        <v>2786.6689600846462</v>
      </c>
      <c r="H28" s="115"/>
      <c r="I28" s="1615">
        <v>73.621906631622281</v>
      </c>
      <c r="J28" s="1615">
        <v>73.599999999999994</v>
      </c>
      <c r="K28" s="1619">
        <v>74.311933157534213</v>
      </c>
      <c r="L28" s="1615">
        <v>72.562912164202999</v>
      </c>
      <c r="M28" s="1615">
        <v>72.5</v>
      </c>
      <c r="N28" s="1098">
        <v>75.315377299585037</v>
      </c>
      <c r="O28" s="8"/>
      <c r="P28" s="1099">
        <v>1788.2249999999999</v>
      </c>
      <c r="Q28" s="1100">
        <v>56.5</v>
      </c>
      <c r="R28" s="8"/>
      <c r="S28" s="1101">
        <f>'2.1'!$AA$72</f>
        <v>3.079787234042545</v>
      </c>
      <c r="T28" s="1101">
        <f>'2.1'!$AA$73</f>
        <v>2.4789188507954347</v>
      </c>
    </row>
    <row r="29" spans="1:20" x14ac:dyDescent="0.2">
      <c r="A29" s="1612">
        <v>2013</v>
      </c>
      <c r="B29" s="1613">
        <f>I29*'2.6'!B29</f>
        <v>3081.2422614198858</v>
      </c>
      <c r="C29" s="1613">
        <f>J29*'2.6'!C29</f>
        <v>3141.52</v>
      </c>
      <c r="D29" s="1613">
        <f>K29*'2.6'!D29</f>
        <v>1950.195954261329</v>
      </c>
      <c r="E29" s="1613">
        <f>L29*'2.6'!F29</f>
        <v>3120.8105267917858</v>
      </c>
      <c r="F29" s="1613">
        <f>M29*'2.6'!G29</f>
        <v>3132</v>
      </c>
      <c r="G29" s="1613">
        <f>N29*'2.6'!H29</f>
        <v>2788.6658577846761</v>
      </c>
      <c r="H29" s="115"/>
      <c r="I29" s="1615">
        <v>73.362910986187757</v>
      </c>
      <c r="J29" s="1615">
        <v>73.400000000000006</v>
      </c>
      <c r="K29" s="1619">
        <v>72.229479787456626</v>
      </c>
      <c r="L29" s="1615">
        <v>72.576988995157805</v>
      </c>
      <c r="M29" s="1615">
        <v>72.5</v>
      </c>
      <c r="N29" s="1098">
        <v>75.369347507693945</v>
      </c>
      <c r="O29" s="8"/>
      <c r="P29" s="1099">
        <v>1788.2249999999999</v>
      </c>
      <c r="Q29" s="1100">
        <v>56.5</v>
      </c>
      <c r="R29" s="8"/>
      <c r="S29" s="1101">
        <f>'2.1'!$AB$72</f>
        <v>3.170702179176752</v>
      </c>
      <c r="T29" s="1101">
        <f>'2.1'!$AB$73</f>
        <v>2.7438905997965874</v>
      </c>
    </row>
    <row r="30" spans="1:20" x14ac:dyDescent="0.2">
      <c r="A30" s="1612">
        <v>2014</v>
      </c>
      <c r="B30" s="1613">
        <f>I30*'2.6'!B30</f>
        <v>3078.8191861083178</v>
      </c>
      <c r="C30" s="1613">
        <f>J30*'2.6'!C30</f>
        <v>3140.28</v>
      </c>
      <c r="D30" s="1613">
        <f>K30*'2.6'!D30</f>
        <v>1918.0946068033709</v>
      </c>
      <c r="E30" s="1613">
        <f>L30*'2.6'!F30</f>
        <v>3116.3517926639165</v>
      </c>
      <c r="F30" s="1613">
        <f>M30*'2.6'!G30</f>
        <v>3132</v>
      </c>
      <c r="G30" s="1613">
        <f>N30*'2.6'!H30</f>
        <v>2783.8430978236925</v>
      </c>
      <c r="H30" s="115"/>
      <c r="I30" s="1615">
        <v>73.131097057204698</v>
      </c>
      <c r="J30" s="1615">
        <v>73.2</v>
      </c>
      <c r="K30" s="1619">
        <v>71.040540992717439</v>
      </c>
      <c r="L30" s="1615">
        <v>72.642232929228825</v>
      </c>
      <c r="M30" s="1615">
        <v>72.5</v>
      </c>
      <c r="N30" s="1098">
        <v>75.23900264388358</v>
      </c>
      <c r="O30" s="8"/>
      <c r="P30" s="1099">
        <v>1785.06</v>
      </c>
      <c r="Q30" s="1100">
        <v>56.4</v>
      </c>
      <c r="R30" s="8"/>
      <c r="S30" s="1101">
        <f>'2.1'!$AC$72</f>
        <v>3.2838827838827793</v>
      </c>
      <c r="T30" s="1101">
        <f>'2.1'!$AC$73</f>
        <v>3.8436926007470418</v>
      </c>
    </row>
    <row r="31" spans="1:20" x14ac:dyDescent="0.2">
      <c r="A31" s="1612">
        <v>2015</v>
      </c>
      <c r="B31" s="1613">
        <f>I31*'2.6'!B31</f>
        <v>3070.1602622575788</v>
      </c>
      <c r="C31" s="1613">
        <f>J31*'2.6'!C31</f>
        <v>3139.2693238227184</v>
      </c>
      <c r="D31" s="1613">
        <f>K31*'2.6'!D31</f>
        <v>1915.3980729319628</v>
      </c>
      <c r="E31" s="1613">
        <f>L31*'2.6'!F31</f>
        <v>3119.2977937678065</v>
      </c>
      <c r="F31" s="1613">
        <f>M31*'2.6'!G31</f>
        <v>3131.3928299653517</v>
      </c>
      <c r="G31" s="1613">
        <f>N31*'2.6'!H31</f>
        <v>2787.055092944529</v>
      </c>
      <c r="H31" s="115"/>
      <c r="I31" s="1615">
        <v>72.925421921742014</v>
      </c>
      <c r="J31" s="1615">
        <v>73</v>
      </c>
      <c r="K31" s="1619">
        <v>70.940669367850475</v>
      </c>
      <c r="L31" s="1615">
        <v>72.541799130019612</v>
      </c>
      <c r="M31" s="1615">
        <v>72.5</v>
      </c>
      <c r="N31" s="1098">
        <v>75.325813322825113</v>
      </c>
      <c r="O31" s="8"/>
      <c r="P31" s="1099">
        <v>1788.2249999999999</v>
      </c>
      <c r="Q31" s="1100">
        <v>56.5</v>
      </c>
      <c r="R31" s="8"/>
      <c r="S31" s="1101">
        <f>'2.1'!$AD$72</f>
        <v>3.6214353125764953</v>
      </c>
      <c r="T31" s="1101">
        <f>'2.1'!$AD$73</f>
        <v>2.8382328513827804</v>
      </c>
    </row>
    <row r="32" spans="1:20" x14ac:dyDescent="0.2">
      <c r="A32" s="1612">
        <v>2016</v>
      </c>
      <c r="B32" s="1613">
        <f>I32*'2.6'!B32</f>
        <v>3078.0681778291873</v>
      </c>
      <c r="C32" s="1613">
        <f>J32*'2.6'!C32</f>
        <v>3135.0905930115737</v>
      </c>
      <c r="D32" s="1613">
        <f>K32*'2.6'!D32</f>
        <v>1916.9106392643239</v>
      </c>
      <c r="E32" s="1613">
        <f>L32*'2.6'!F32</f>
        <v>3118.9700898688216</v>
      </c>
      <c r="F32" s="1613">
        <f>M32*'2.6'!G32</f>
        <v>3128.1776045183301</v>
      </c>
      <c r="G32" s="1613">
        <f>N32*'2.6'!H32</f>
        <v>2786.7933215706585</v>
      </c>
      <c r="H32" s="115"/>
      <c r="I32" s="1615">
        <v>72.940003355500991</v>
      </c>
      <c r="J32" s="1615">
        <v>73</v>
      </c>
      <c r="K32" s="1619">
        <v>70.996690343123106</v>
      </c>
      <c r="L32" s="1615">
        <v>72.534182285662339</v>
      </c>
      <c r="M32" s="1615">
        <v>72.5</v>
      </c>
      <c r="N32" s="1098">
        <v>75.318738420828609</v>
      </c>
      <c r="O32" s="8"/>
      <c r="P32" s="1099">
        <v>1788.2249999999999</v>
      </c>
      <c r="Q32" s="1100">
        <v>56.5</v>
      </c>
      <c r="R32" s="8"/>
      <c r="S32" s="1101">
        <f>'2.1'!$AE$72</f>
        <v>2.9949237759081635</v>
      </c>
      <c r="T32" s="1101">
        <f>'2.1'!$AE$73</f>
        <v>2.1835926965000798</v>
      </c>
    </row>
    <row r="33" spans="1:20" x14ac:dyDescent="0.2">
      <c r="A33" s="1612">
        <v>2017</v>
      </c>
      <c r="B33" s="1613">
        <f>I33*'2.6'!B33</f>
        <v>3049.3861220563563</v>
      </c>
      <c r="C33" s="1613">
        <f>J33*'2.6'!C33</f>
        <v>3106.9429116369756</v>
      </c>
      <c r="D33" s="1613">
        <f>K33*'2.6'!D33</f>
        <v>1917.5084598860087</v>
      </c>
      <c r="E33" s="1613">
        <f>L33*'2.6'!F33</f>
        <v>3115.5172708463706</v>
      </c>
      <c r="F33" s="1613">
        <f>M33*'2.6'!G33</f>
        <v>3133.1576721472638</v>
      </c>
      <c r="G33" s="1613">
        <f>N33*'2.6'!H33</f>
        <v>2788.4224503001851</v>
      </c>
      <c r="H33" s="115"/>
      <c r="I33" s="1615">
        <v>72.260334601600761</v>
      </c>
      <c r="J33" s="1615">
        <v>72.3</v>
      </c>
      <c r="K33" s="1619">
        <v>71.018831847629954</v>
      </c>
      <c r="L33" s="1615">
        <v>72.4538901040101</v>
      </c>
      <c r="M33" s="1615">
        <v>72.5</v>
      </c>
      <c r="N33" s="1098">
        <v>75.362768927032036</v>
      </c>
      <c r="O33" s="8"/>
      <c r="P33" s="1099">
        <v>1791.3899999999999</v>
      </c>
      <c r="Q33" s="1100">
        <v>56.6</v>
      </c>
      <c r="R33" s="8"/>
      <c r="S33" s="1101">
        <f>'2.1'!$AF$72</f>
        <v>3.0960460487170707</v>
      </c>
      <c r="T33" s="1101">
        <f>'2.1'!$AF$73</f>
        <v>3.1573346104955005</v>
      </c>
    </row>
    <row r="34" spans="1:20" x14ac:dyDescent="0.2">
      <c r="A34" s="1612">
        <v>2018</v>
      </c>
      <c r="B34" s="1613">
        <f>I34*'2.6'!B34</f>
        <v>3052.1511337585143</v>
      </c>
      <c r="C34" s="1613">
        <f>J34*'2.6'!C34</f>
        <v>3124.1881675248856</v>
      </c>
      <c r="D34" s="1613">
        <f>K34*'2.6'!D34</f>
        <v>2074.9070747014725</v>
      </c>
      <c r="E34" s="1613">
        <f>L34*'2.6'!F34</f>
        <v>3122.6325627907895</v>
      </c>
      <c r="F34" s="1613">
        <f>M34*'2.6'!G34</f>
        <v>3146.4701989232267</v>
      </c>
      <c r="G34" s="1613">
        <f>N34*'2.6'!H34</f>
        <v>2785.2573707590527</v>
      </c>
      <c r="H34" s="115"/>
      <c r="I34" s="1615">
        <v>72.32840823135227</v>
      </c>
      <c r="J34" s="1615">
        <v>72.3</v>
      </c>
      <c r="K34" s="1619">
        <v>72.976209160231107</v>
      </c>
      <c r="L34" s="1615">
        <v>72.619354668758447</v>
      </c>
      <c r="M34" s="1615">
        <v>72.5</v>
      </c>
      <c r="N34" s="1098">
        <v>75.277226236731153</v>
      </c>
      <c r="O34" s="8"/>
      <c r="P34" s="1099">
        <v>1791.3899999999999</v>
      </c>
      <c r="Q34" s="1100">
        <v>56.6</v>
      </c>
      <c r="R34" s="8"/>
      <c r="S34" s="1101">
        <f>'2.1'!$AG$72</f>
        <v>3.9974993302191271</v>
      </c>
      <c r="T34" s="1101">
        <f>'2.1'!$AG$73</f>
        <v>5.6914808667782513</v>
      </c>
    </row>
    <row r="35" spans="1:20" x14ac:dyDescent="0.2">
      <c r="A35" s="1612">
        <v>2019</v>
      </c>
      <c r="B35" s="1613">
        <f>I35*'2.6'!B35</f>
        <v>3051.1826920047783</v>
      </c>
      <c r="C35" s="1613">
        <f>J35*'2.6'!C35</f>
        <v>3123.9934551896331</v>
      </c>
      <c r="D35" s="1613">
        <f>K35*'2.6'!D35</f>
        <v>2032.5314337593402</v>
      </c>
      <c r="E35" s="1613">
        <f>L35*'2.6'!F35</f>
        <v>3108.3719501026353</v>
      </c>
      <c r="F35" s="1613">
        <f>M35*'2.6'!G35</f>
        <v>3130.4945981836308</v>
      </c>
      <c r="G35" s="1613">
        <f>N35*'2.6'!H35</f>
        <v>2850.0720480974069</v>
      </c>
      <c r="H35" s="115"/>
      <c r="I35" s="1615">
        <v>72.126154770301582</v>
      </c>
      <c r="J35" s="1615">
        <v>72.2</v>
      </c>
      <c r="K35" s="1619">
        <v>70.574008116643753</v>
      </c>
      <c r="L35" s="1615">
        <v>72.625509608276886</v>
      </c>
      <c r="M35" s="1615">
        <v>72.5</v>
      </c>
      <c r="N35" s="1098">
        <v>74.414413788444051</v>
      </c>
      <c r="O35" s="8"/>
      <c r="P35" s="1099">
        <v>1791.3899999999999</v>
      </c>
      <c r="Q35" s="1100">
        <v>56.6</v>
      </c>
      <c r="R35" s="8"/>
      <c r="S35" s="1101">
        <f>'2.1'!$AH$72</f>
        <v>4.5415490281587241</v>
      </c>
      <c r="T35" s="1101">
        <f>'2.1'!$AH$73</f>
        <v>7.3801894931290208</v>
      </c>
    </row>
    <row r="36" spans="1:20" x14ac:dyDescent="0.2">
      <c r="A36" s="1612">
        <v>2020</v>
      </c>
      <c r="B36" s="1613">
        <f>I36*'2.6'!B36</f>
        <v>3023.1035259910827</v>
      </c>
      <c r="C36" s="1613">
        <f>J36*'2.6'!C36</f>
        <v>3128.1743852620189</v>
      </c>
      <c r="D36" s="1613">
        <f>K36*'2.6'!D36</f>
        <v>1982.4335566890265</v>
      </c>
      <c r="E36" s="1613">
        <f>L36*'2.6'!F36</f>
        <v>3105.7739194663245</v>
      </c>
      <c r="F36" s="1613">
        <f>M36*'2.6'!G36</f>
        <v>3128.581856557837</v>
      </c>
      <c r="G36" s="1613">
        <f>N36*'2.6'!H36</f>
        <v>2827.6527973589546</v>
      </c>
      <c r="H36" s="115"/>
      <c r="I36" s="1615">
        <v>72.130099236584201</v>
      </c>
      <c r="J36" s="1615">
        <v>72.2</v>
      </c>
      <c r="K36" s="1619">
        <v>71.054966189570848</v>
      </c>
      <c r="L36" s="1615">
        <v>72.564807069555627</v>
      </c>
      <c r="M36" s="1615">
        <v>72.5</v>
      </c>
      <c r="N36" s="1098">
        <v>74.805688929355085</v>
      </c>
      <c r="O36" s="8"/>
      <c r="P36" s="1099">
        <v>1785.06</v>
      </c>
      <c r="Q36" s="1100">
        <v>56.4</v>
      </c>
      <c r="R36" s="8"/>
      <c r="S36" s="1101">
        <f>'2.1'!$AI$72</f>
        <v>6.1046900311945835</v>
      </c>
      <c r="T36" s="1101">
        <f>'2.1'!$AI$73</f>
        <v>6.1753449488810155</v>
      </c>
    </row>
    <row r="37" spans="1:20" x14ac:dyDescent="0.2">
      <c r="A37" s="1612">
        <v>2021</v>
      </c>
      <c r="B37" s="1613">
        <f>I37*'2.6'!B37</f>
        <v>3021.25329176076</v>
      </c>
      <c r="C37" s="1613">
        <f>J37*'2.6'!C37</f>
        <v>3127.957295580818</v>
      </c>
      <c r="D37" s="1613">
        <f>K37*'2.6'!D37</f>
        <v>1967.7205136933956</v>
      </c>
      <c r="E37" s="1613">
        <f>L37*'2.6'!F37</f>
        <v>3108.1136698657538</v>
      </c>
      <c r="F37" s="1613">
        <f>M37*'2.6'!G37</f>
        <v>3131.2446931283835</v>
      </c>
      <c r="G37" s="1613">
        <f>N37*'2.6'!H37</f>
        <v>2848.9829815483286</v>
      </c>
      <c r="H37" s="1028"/>
      <c r="I37" s="1615">
        <v>72.113424651315512</v>
      </c>
      <c r="J37" s="1615">
        <v>72.2</v>
      </c>
      <c r="K37" s="1619">
        <v>70.781313442409868</v>
      </c>
      <c r="L37" s="1615">
        <v>72.619406167700788</v>
      </c>
      <c r="M37" s="1615">
        <v>72.5</v>
      </c>
      <c r="N37" s="1098">
        <v>74.385978630500588</v>
      </c>
      <c r="P37" s="1099">
        <v>1785.06</v>
      </c>
      <c r="Q37" s="1100">
        <v>56.4</v>
      </c>
      <c r="S37" s="1101">
        <f>'2.1'!$AJ$72</f>
        <v>6.1024873206595016</v>
      </c>
      <c r="T37" s="1101">
        <f>'2.1'!$AJ$73</f>
        <v>7.5735282429843789</v>
      </c>
    </row>
    <row r="38" spans="1:20" x14ac:dyDescent="0.2">
      <c r="A38" s="1620"/>
      <c r="B38" s="1621"/>
      <c r="C38" s="1621"/>
      <c r="D38" s="1621"/>
      <c r="E38" s="1621"/>
      <c r="F38" s="1621"/>
      <c r="G38" s="1621"/>
      <c r="H38" s="1028"/>
      <c r="I38" s="1622"/>
      <c r="J38" s="1622"/>
      <c r="K38" s="1622"/>
      <c r="L38" s="1622"/>
      <c r="M38" s="1622"/>
      <c r="N38" s="41"/>
      <c r="O38" s="5"/>
      <c r="P38" s="41"/>
      <c r="Q38" s="41"/>
      <c r="R38" s="5"/>
    </row>
    <row r="39" spans="1:20" x14ac:dyDescent="0.2">
      <c r="A39" s="1620"/>
      <c r="B39" s="1621"/>
      <c r="C39" s="1621"/>
      <c r="D39" s="1621"/>
      <c r="E39" s="1621"/>
      <c r="F39" s="1621"/>
      <c r="G39" s="1621"/>
      <c r="H39" s="1028"/>
      <c r="I39" s="1622"/>
      <c r="J39" s="1622"/>
      <c r="K39" s="1622"/>
      <c r="L39" s="1622"/>
      <c r="M39" s="1622"/>
      <c r="N39" s="41"/>
      <c r="O39" s="5"/>
      <c r="P39" s="41"/>
      <c r="Q39" s="41"/>
      <c r="R39" s="5"/>
    </row>
    <row r="40" spans="1:20" x14ac:dyDescent="0.2">
      <c r="A40" s="1620"/>
      <c r="B40" s="1621"/>
      <c r="C40" s="1621"/>
      <c r="D40" s="1621"/>
      <c r="E40" s="1621"/>
      <c r="F40" s="1621"/>
      <c r="G40" s="1621"/>
      <c r="H40" s="1028"/>
      <c r="I40" s="1622"/>
      <c r="J40" s="1622"/>
      <c r="K40" s="1622"/>
      <c r="L40" s="1622"/>
      <c r="M40" s="1622"/>
      <c r="N40" s="41"/>
      <c r="O40" s="5"/>
      <c r="P40" s="41"/>
      <c r="Q40" s="41"/>
      <c r="R40" s="5"/>
    </row>
    <row r="41" spans="1:20" x14ac:dyDescent="0.2">
      <c r="A41" s="1620"/>
      <c r="B41" s="1621"/>
      <c r="C41" s="1621"/>
      <c r="D41" s="1621"/>
      <c r="E41" s="1621"/>
      <c r="F41" s="1621"/>
      <c r="G41" s="1621"/>
      <c r="H41" s="1028"/>
      <c r="I41" s="1622"/>
      <c r="J41" s="1622"/>
      <c r="K41" s="1622"/>
      <c r="L41" s="1622"/>
      <c r="M41" s="1622"/>
      <c r="N41" s="41"/>
      <c r="O41" s="5"/>
      <c r="P41" s="41"/>
      <c r="Q41" s="41"/>
      <c r="R41" s="5"/>
    </row>
    <row r="42" spans="1:20" x14ac:dyDescent="0.2">
      <c r="A42" s="1620"/>
      <c r="B42" s="1621"/>
      <c r="C42" s="1621"/>
      <c r="D42" s="1621"/>
      <c r="E42" s="1621"/>
      <c r="F42" s="1621"/>
      <c r="G42" s="1621"/>
      <c r="H42" s="1028"/>
      <c r="I42" s="1622"/>
      <c r="J42" s="1622"/>
      <c r="K42" s="1622"/>
      <c r="L42" s="1622"/>
      <c r="M42" s="1622"/>
      <c r="N42" s="41"/>
      <c r="O42" s="5"/>
      <c r="P42" s="41"/>
      <c r="Q42" s="41"/>
      <c r="R42" s="5"/>
    </row>
    <row r="43" spans="1:20" x14ac:dyDescent="0.2">
      <c r="A43" s="452" t="s">
        <v>169</v>
      </c>
      <c r="B43" s="1610"/>
      <c r="C43" s="1610"/>
      <c r="D43" s="1610"/>
      <c r="E43" s="1610"/>
      <c r="F43" s="1610"/>
      <c r="G43" s="1610"/>
      <c r="H43" s="1028"/>
      <c r="I43" s="1610"/>
      <c r="J43" s="1610"/>
      <c r="K43" s="1610"/>
      <c r="L43" s="1610"/>
      <c r="M43" s="1610"/>
    </row>
    <row r="44" spans="1:20" x14ac:dyDescent="0.2">
      <c r="A44" s="1623" t="s">
        <v>170</v>
      </c>
      <c r="B44" s="1610"/>
      <c r="C44" s="1610"/>
      <c r="D44" s="1610"/>
      <c r="E44" s="1610"/>
      <c r="F44" s="1610"/>
      <c r="G44" s="1610"/>
      <c r="H44" s="1028"/>
      <c r="I44" s="1610"/>
      <c r="J44" s="1610"/>
      <c r="K44" s="1610"/>
      <c r="L44" s="1610"/>
      <c r="M44" s="1610"/>
    </row>
    <row r="45" spans="1:20" x14ac:dyDescent="0.2">
      <c r="A45" s="1034" t="s">
        <v>1825</v>
      </c>
      <c r="B45" s="1610"/>
      <c r="C45" s="1610"/>
      <c r="D45" s="1610"/>
      <c r="E45" s="1610"/>
      <c r="F45" s="1610"/>
      <c r="G45" s="1610"/>
      <c r="H45" s="1028"/>
      <c r="I45" s="1610"/>
      <c r="J45" s="1610"/>
      <c r="K45" s="1610"/>
      <c r="L45" s="1610"/>
      <c r="M45" s="1610"/>
    </row>
    <row r="46" spans="1:20" x14ac:dyDescent="0.2">
      <c r="A46" s="1610"/>
      <c r="B46" s="1610"/>
      <c r="C46" s="1610"/>
      <c r="D46" s="1610"/>
      <c r="E46" s="1610"/>
      <c r="F46" s="1610"/>
      <c r="G46" s="1610"/>
      <c r="H46" s="1028"/>
      <c r="I46" s="1610"/>
      <c r="J46" s="1610"/>
      <c r="K46" s="1610"/>
      <c r="L46" s="1610"/>
      <c r="M46" s="1610"/>
    </row>
  </sheetData>
  <mergeCells count="1">
    <mergeCell ref="A1:C1"/>
  </mergeCells>
  <hyperlinks>
    <hyperlink ref="A1" location="Contents!A1" display="To table of contents" xr:uid="{00000000-0004-0000-0800-000000000000}"/>
    <hyperlink ref="A44" r:id="rId1" xr:uid="{00000000-0004-0000-0800-000001000000}"/>
  </hyperlinks>
  <pageMargins left="0.7" right="0.7" top="0.75" bottom="0.75" header="0.3" footer="0.3"/>
  <pageSetup orientation="portrait" horizontalDpi="1200" verticalDpi="1200" r:id="rId2"/>
  <customProperties>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76</vt:i4>
      </vt:variant>
      <vt:variant>
        <vt:lpstr>Benoemde bereiken</vt:lpstr>
      </vt:variant>
      <vt:variant>
        <vt:i4>1</vt:i4>
      </vt:variant>
    </vt:vector>
  </HeadingPairs>
  <TitlesOfParts>
    <vt:vector size="77" baseType="lpstr">
      <vt:lpstr>Contents</vt:lpstr>
      <vt:lpstr>Disclaimer</vt:lpstr>
      <vt:lpstr>2.1</vt:lpstr>
      <vt:lpstr>2.2</vt:lpstr>
      <vt:lpstr>2.3</vt:lpstr>
      <vt:lpstr>2.4</vt:lpstr>
      <vt:lpstr>2.5</vt:lpstr>
      <vt:lpstr>2.6</vt:lpstr>
      <vt:lpstr>2.7</vt:lpstr>
      <vt:lpstr>2.8</vt:lpstr>
      <vt:lpstr>2.9</vt:lpstr>
      <vt:lpstr>3.1</vt:lpstr>
      <vt:lpstr>3.2</vt:lpstr>
      <vt:lpstr>3.3</vt:lpstr>
      <vt:lpstr>3.4</vt:lpstr>
      <vt:lpstr>3.5</vt:lpstr>
      <vt:lpstr>3.6</vt:lpstr>
      <vt:lpstr>3.7</vt:lpstr>
      <vt:lpstr>3.8</vt:lpstr>
      <vt:lpstr>3.9</vt:lpstr>
      <vt:lpstr>3.10</vt:lpstr>
      <vt:lpstr>3.11</vt:lpstr>
      <vt:lpstr>3.12</vt:lpstr>
      <vt:lpstr>3.13</vt:lpstr>
      <vt:lpstr>3.14</vt:lpstr>
      <vt:lpstr>3.15</vt:lpstr>
      <vt:lpstr>4.1</vt:lpstr>
      <vt:lpstr>4.2</vt:lpstr>
      <vt:lpstr>4.3</vt:lpstr>
      <vt:lpstr>5.1</vt:lpstr>
      <vt:lpstr>5.2</vt:lpstr>
      <vt:lpstr>5.3</vt:lpstr>
      <vt:lpstr>5.4</vt:lpstr>
      <vt:lpstr>5.5</vt:lpstr>
      <vt:lpstr>5.6</vt:lpstr>
      <vt:lpstr>5.7</vt:lpstr>
      <vt:lpstr>5.8</vt:lpstr>
      <vt:lpstr>6.1</vt:lpstr>
      <vt:lpstr>6.2</vt:lpstr>
      <vt:lpstr>6.3</vt:lpstr>
      <vt:lpstr>7.1</vt:lpstr>
      <vt:lpstr>7.2</vt:lpstr>
      <vt:lpstr>7.3</vt:lpstr>
      <vt:lpstr>7.4</vt:lpstr>
      <vt:lpstr>7.5</vt:lpstr>
      <vt:lpstr>7.6</vt:lpstr>
      <vt:lpstr>7.7</vt:lpstr>
      <vt:lpstr>7.8</vt:lpstr>
      <vt:lpstr>7.9</vt:lpstr>
      <vt:lpstr>7.10</vt:lpstr>
      <vt:lpstr>7.11</vt:lpstr>
      <vt:lpstr>8.1</vt:lpstr>
      <vt:lpstr>8.2</vt:lpstr>
      <vt:lpstr>8.3</vt:lpstr>
      <vt:lpstr>8.4</vt:lpstr>
      <vt:lpstr>8.5</vt:lpstr>
      <vt:lpstr>8.6</vt:lpstr>
      <vt:lpstr>8.7</vt:lpstr>
      <vt:lpstr>8.8</vt:lpstr>
      <vt:lpstr>8.9</vt:lpstr>
      <vt:lpstr>8.10</vt:lpstr>
      <vt:lpstr>8.11</vt:lpstr>
      <vt:lpstr>8.12</vt:lpstr>
      <vt:lpstr>8.13</vt:lpstr>
      <vt:lpstr>8.14</vt:lpstr>
      <vt:lpstr>9.1</vt:lpstr>
      <vt:lpstr>9.2</vt:lpstr>
      <vt:lpstr>9.3</vt:lpstr>
      <vt:lpstr>9.4</vt:lpstr>
      <vt:lpstr>9.5</vt:lpstr>
      <vt:lpstr>9.6</vt:lpstr>
      <vt:lpstr>9.7</vt:lpstr>
      <vt:lpstr>9.8</vt:lpstr>
      <vt:lpstr>9.9</vt:lpstr>
      <vt:lpstr>9.10</vt:lpstr>
      <vt:lpstr>9.11</vt:lpstr>
      <vt:lpstr>'2.9'!_ftnref1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't Hoen (PBL)</dc:creator>
  <cp:lastModifiedBy>Hoen, 't Maarten</cp:lastModifiedBy>
  <dcterms:created xsi:type="dcterms:W3CDTF">2020-02-13T14:17:14Z</dcterms:created>
  <dcterms:modified xsi:type="dcterms:W3CDTF">2023-03-10T12:40:46Z</dcterms:modified>
</cp:coreProperties>
</file>